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go\PogoHome\Spring2020\S20-General2Lab\12-Diffraction\"/>
    </mc:Choice>
  </mc:AlternateContent>
  <bookViews>
    <workbookView xWindow="285" yWindow="150" windowWidth="21060" windowHeight="106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K1" i="1" l="1"/>
  <c r="Y45" i="1" l="1"/>
  <c r="Y47" i="1" l="1"/>
  <c r="D7" i="1"/>
  <c r="Y6" i="1" s="1"/>
  <c r="D5" i="1"/>
  <c r="Y5" i="1" s="1"/>
  <c r="D3" i="1"/>
  <c r="Y4" i="1" s="1"/>
  <c r="CO5" i="1" l="1"/>
  <c r="CO9" i="1"/>
  <c r="CO13" i="1"/>
  <c r="CO17" i="1"/>
  <c r="CO21" i="1"/>
  <c r="CO25" i="1"/>
  <c r="CO29" i="1"/>
  <c r="CO33" i="1"/>
  <c r="CO37" i="1"/>
  <c r="CO41" i="1"/>
  <c r="CO45" i="1"/>
  <c r="CO49" i="1"/>
  <c r="CO53" i="1"/>
  <c r="CO57" i="1"/>
  <c r="CO61" i="1"/>
  <c r="CO65" i="1"/>
  <c r="CO69" i="1"/>
  <c r="CO73" i="1"/>
  <c r="CO77" i="1"/>
  <c r="CO81" i="1"/>
  <c r="CO85" i="1"/>
  <c r="CO89" i="1"/>
  <c r="CO93" i="1"/>
  <c r="CO97" i="1"/>
  <c r="CO101" i="1"/>
  <c r="CO105" i="1"/>
  <c r="CO109" i="1"/>
  <c r="CO113" i="1"/>
  <c r="CO117" i="1"/>
  <c r="CO121" i="1"/>
  <c r="CO125" i="1"/>
  <c r="CO129" i="1"/>
  <c r="CO133" i="1"/>
  <c r="CO137" i="1"/>
  <c r="CO141" i="1"/>
  <c r="CO145" i="1"/>
  <c r="CO149" i="1"/>
  <c r="CO153" i="1"/>
  <c r="CO157" i="1"/>
  <c r="CO161" i="1"/>
  <c r="CO165" i="1"/>
  <c r="CO169" i="1"/>
  <c r="CO173" i="1"/>
  <c r="CO177" i="1"/>
  <c r="CO181" i="1"/>
  <c r="CO185" i="1"/>
  <c r="CO189" i="1"/>
  <c r="CO193" i="1"/>
  <c r="CO197" i="1"/>
  <c r="CO201" i="1"/>
  <c r="CO205" i="1"/>
  <c r="CO209" i="1"/>
  <c r="CO213" i="1"/>
  <c r="CO217" i="1"/>
  <c r="CO221" i="1"/>
  <c r="CO225" i="1"/>
  <c r="CO229" i="1"/>
  <c r="CO233" i="1"/>
  <c r="CO237" i="1"/>
  <c r="CO241" i="1"/>
  <c r="CO245" i="1"/>
  <c r="CO249" i="1"/>
  <c r="CO253" i="1"/>
  <c r="CO257" i="1"/>
  <c r="CO261" i="1"/>
  <c r="CO265" i="1"/>
  <c r="CO269" i="1"/>
  <c r="CO273" i="1"/>
  <c r="CO277" i="1"/>
  <c r="CO281" i="1"/>
  <c r="CO285" i="1"/>
  <c r="CO289" i="1"/>
  <c r="CO293" i="1"/>
  <c r="CO297" i="1"/>
  <c r="CO301" i="1"/>
  <c r="CO305" i="1"/>
  <c r="CO309" i="1"/>
  <c r="CO313" i="1"/>
  <c r="CO317" i="1"/>
  <c r="CO321" i="1"/>
  <c r="CO325" i="1"/>
  <c r="CO329" i="1"/>
  <c r="CO333" i="1"/>
  <c r="CO337" i="1"/>
  <c r="CO341" i="1"/>
  <c r="CO345" i="1"/>
  <c r="CO349" i="1"/>
  <c r="CO353" i="1"/>
  <c r="CO357" i="1"/>
  <c r="CO361" i="1"/>
  <c r="CO6" i="1"/>
  <c r="CO10" i="1"/>
  <c r="CO14" i="1"/>
  <c r="CO18" i="1"/>
  <c r="CO22" i="1"/>
  <c r="CO26" i="1"/>
  <c r="CO30" i="1"/>
  <c r="CO34" i="1"/>
  <c r="CO38" i="1"/>
  <c r="CO42" i="1"/>
  <c r="CO46" i="1"/>
  <c r="CO50" i="1"/>
  <c r="CO54" i="1"/>
  <c r="CO58" i="1"/>
  <c r="CO62" i="1"/>
  <c r="CO66" i="1"/>
  <c r="CO70" i="1"/>
  <c r="CO74" i="1"/>
  <c r="CO78" i="1"/>
  <c r="CO82" i="1"/>
  <c r="CO86" i="1"/>
  <c r="CO90" i="1"/>
  <c r="CO94" i="1"/>
  <c r="CO98" i="1"/>
  <c r="CO102" i="1"/>
  <c r="CO106" i="1"/>
  <c r="CO110" i="1"/>
  <c r="CO114" i="1"/>
  <c r="CO118" i="1"/>
  <c r="CO122" i="1"/>
  <c r="CO126" i="1"/>
  <c r="CO130" i="1"/>
  <c r="CO134" i="1"/>
  <c r="CO138" i="1"/>
  <c r="CO142" i="1"/>
  <c r="CO146" i="1"/>
  <c r="CO150" i="1"/>
  <c r="CO154" i="1"/>
  <c r="CO158" i="1"/>
  <c r="CO162" i="1"/>
  <c r="CO166" i="1"/>
  <c r="CO170" i="1"/>
  <c r="CO174" i="1"/>
  <c r="CO178" i="1"/>
  <c r="CO182" i="1"/>
  <c r="CO186" i="1"/>
  <c r="CO190" i="1"/>
  <c r="CO194" i="1"/>
  <c r="CO198" i="1"/>
  <c r="CO202" i="1"/>
  <c r="CO206" i="1"/>
  <c r="CO210" i="1"/>
  <c r="CO214" i="1"/>
  <c r="CO218" i="1"/>
  <c r="CO222" i="1"/>
  <c r="CO226" i="1"/>
  <c r="CO230" i="1"/>
  <c r="CO234" i="1"/>
  <c r="CO238" i="1"/>
  <c r="CO242" i="1"/>
  <c r="CO246" i="1"/>
  <c r="CO250" i="1"/>
  <c r="CO254" i="1"/>
  <c r="CO258" i="1"/>
  <c r="CO262" i="1"/>
  <c r="CO266" i="1"/>
  <c r="CO270" i="1"/>
  <c r="CO274" i="1"/>
  <c r="CO7" i="1"/>
  <c r="CO11" i="1"/>
  <c r="CO15" i="1"/>
  <c r="CO19" i="1"/>
  <c r="CO23" i="1"/>
  <c r="CO27" i="1"/>
  <c r="CO31" i="1"/>
  <c r="CO35" i="1"/>
  <c r="CO39" i="1"/>
  <c r="CO43" i="1"/>
  <c r="CO47" i="1"/>
  <c r="CO51" i="1"/>
  <c r="CO55" i="1"/>
  <c r="CO59" i="1"/>
  <c r="CO63" i="1"/>
  <c r="CO67" i="1"/>
  <c r="CO71" i="1"/>
  <c r="CO75" i="1"/>
  <c r="CO79" i="1"/>
  <c r="CO83" i="1"/>
  <c r="CO87" i="1"/>
  <c r="CO91" i="1"/>
  <c r="CO95" i="1"/>
  <c r="CO99" i="1"/>
  <c r="CO103" i="1"/>
  <c r="CO107" i="1"/>
  <c r="CO111" i="1"/>
  <c r="CO115" i="1"/>
  <c r="CO119" i="1"/>
  <c r="CO123" i="1"/>
  <c r="CO127" i="1"/>
  <c r="CO131" i="1"/>
  <c r="CO135" i="1"/>
  <c r="CO139" i="1"/>
  <c r="CO143" i="1"/>
  <c r="CO147" i="1"/>
  <c r="CO151" i="1"/>
  <c r="CO155" i="1"/>
  <c r="CO159" i="1"/>
  <c r="CO163" i="1"/>
  <c r="CO167" i="1"/>
  <c r="CO171" i="1"/>
  <c r="CO175" i="1"/>
  <c r="CO179" i="1"/>
  <c r="CO183" i="1"/>
  <c r="CO187" i="1"/>
  <c r="CO191" i="1"/>
  <c r="CO195" i="1"/>
  <c r="CO199" i="1"/>
  <c r="CO203" i="1"/>
  <c r="CO207" i="1"/>
  <c r="CO211" i="1"/>
  <c r="CO215" i="1"/>
  <c r="CO219" i="1"/>
  <c r="CO223" i="1"/>
  <c r="CO227" i="1"/>
  <c r="CO231" i="1"/>
  <c r="CO235" i="1"/>
  <c r="CO239" i="1"/>
  <c r="CO243" i="1"/>
  <c r="CO247" i="1"/>
  <c r="CO251" i="1"/>
  <c r="CO255" i="1"/>
  <c r="CO259" i="1"/>
  <c r="CO263" i="1"/>
  <c r="CO267" i="1"/>
  <c r="CO271" i="1"/>
  <c r="CO275" i="1"/>
  <c r="CO279" i="1"/>
  <c r="CO283" i="1"/>
  <c r="CO287" i="1"/>
  <c r="CO291" i="1"/>
  <c r="CO295" i="1"/>
  <c r="CO299" i="1"/>
  <c r="CO303" i="1"/>
  <c r="CO307" i="1"/>
  <c r="CO311" i="1"/>
  <c r="CO315" i="1"/>
  <c r="CO319" i="1"/>
  <c r="CO323" i="1"/>
  <c r="CO327" i="1"/>
  <c r="CO331" i="1"/>
  <c r="CO335" i="1"/>
  <c r="CO339" i="1"/>
  <c r="CO343" i="1"/>
  <c r="CO347" i="1"/>
  <c r="CO351" i="1"/>
  <c r="CO355" i="1"/>
  <c r="CO359" i="1"/>
  <c r="CO363" i="1"/>
  <c r="CO367" i="1"/>
  <c r="CO12" i="1"/>
  <c r="CO28" i="1"/>
  <c r="CO44" i="1"/>
  <c r="CO60" i="1"/>
  <c r="CO76" i="1"/>
  <c r="CO92" i="1"/>
  <c r="CO108" i="1"/>
  <c r="CO124" i="1"/>
  <c r="CO140" i="1"/>
  <c r="CO156" i="1"/>
  <c r="CO172" i="1"/>
  <c r="CO188" i="1"/>
  <c r="CO204" i="1"/>
  <c r="CO220" i="1"/>
  <c r="CO236" i="1"/>
  <c r="CO252" i="1"/>
  <c r="CO268" i="1"/>
  <c r="CO280" i="1"/>
  <c r="CO288" i="1"/>
  <c r="CO296" i="1"/>
  <c r="CO304" i="1"/>
  <c r="CO312" i="1"/>
  <c r="CO320" i="1"/>
  <c r="CO328" i="1"/>
  <c r="CO336" i="1"/>
  <c r="CO344" i="1"/>
  <c r="CO352" i="1"/>
  <c r="CO360" i="1"/>
  <c r="CO366" i="1"/>
  <c r="CO371" i="1"/>
  <c r="CO375" i="1"/>
  <c r="CO379" i="1"/>
  <c r="CO383" i="1"/>
  <c r="CO387" i="1"/>
  <c r="CO391" i="1"/>
  <c r="CO395" i="1"/>
  <c r="CO399" i="1"/>
  <c r="CO403" i="1"/>
  <c r="CN7" i="1"/>
  <c r="CN11" i="1"/>
  <c r="CN15" i="1"/>
  <c r="CN19" i="1"/>
  <c r="CN23" i="1"/>
  <c r="CN27" i="1"/>
  <c r="CN31" i="1"/>
  <c r="CN35" i="1"/>
  <c r="CN39" i="1"/>
  <c r="CN43" i="1"/>
  <c r="CN47" i="1"/>
  <c r="CN51" i="1"/>
  <c r="CN55" i="1"/>
  <c r="CN59" i="1"/>
  <c r="CN63" i="1"/>
  <c r="CN67" i="1"/>
  <c r="CN71" i="1"/>
  <c r="CN75" i="1"/>
  <c r="CN79" i="1"/>
  <c r="CN83" i="1"/>
  <c r="CN87" i="1"/>
  <c r="CN91" i="1"/>
  <c r="CN95" i="1"/>
  <c r="CN99" i="1"/>
  <c r="CN103" i="1"/>
  <c r="CN107" i="1"/>
  <c r="CN111" i="1"/>
  <c r="CN115" i="1"/>
  <c r="CN119" i="1"/>
  <c r="CN123" i="1"/>
  <c r="CN127" i="1"/>
  <c r="CN131" i="1"/>
  <c r="CN135" i="1"/>
  <c r="CN139" i="1"/>
  <c r="CN143" i="1"/>
  <c r="CN147" i="1"/>
  <c r="CN151" i="1"/>
  <c r="CN155" i="1"/>
  <c r="CN159" i="1"/>
  <c r="CN163" i="1"/>
  <c r="CN167" i="1"/>
  <c r="CN171" i="1"/>
  <c r="CN175" i="1"/>
  <c r="CN179" i="1"/>
  <c r="CN183" i="1"/>
  <c r="CN187" i="1"/>
  <c r="CN191" i="1"/>
  <c r="CN195" i="1"/>
  <c r="CN199" i="1"/>
  <c r="CN203" i="1"/>
  <c r="CN207" i="1"/>
  <c r="CN211" i="1"/>
  <c r="CN215" i="1"/>
  <c r="CN219" i="1"/>
  <c r="CN223" i="1"/>
  <c r="CN227" i="1"/>
  <c r="CN231" i="1"/>
  <c r="CN235" i="1"/>
  <c r="CN239" i="1"/>
  <c r="CN243" i="1"/>
  <c r="CN247" i="1"/>
  <c r="CN251" i="1"/>
  <c r="CN255" i="1"/>
  <c r="CN259" i="1"/>
  <c r="CN263" i="1"/>
  <c r="CN267" i="1"/>
  <c r="CN271" i="1"/>
  <c r="CN275" i="1"/>
  <c r="CN279" i="1"/>
  <c r="CN283" i="1"/>
  <c r="CN287" i="1"/>
  <c r="CN291" i="1"/>
  <c r="CN295" i="1"/>
  <c r="CN299" i="1"/>
  <c r="CN303" i="1"/>
  <c r="CN307" i="1"/>
  <c r="CN311" i="1"/>
  <c r="CN315" i="1"/>
  <c r="CN319" i="1"/>
  <c r="CN323" i="1"/>
  <c r="CN327" i="1"/>
  <c r="CN331" i="1"/>
  <c r="CN335" i="1"/>
  <c r="CN339" i="1"/>
  <c r="CN343" i="1"/>
  <c r="CN347" i="1"/>
  <c r="CN351" i="1"/>
  <c r="CN355" i="1"/>
  <c r="CN359" i="1"/>
  <c r="CN363" i="1"/>
  <c r="CN367" i="1"/>
  <c r="CN371" i="1"/>
  <c r="CN375" i="1"/>
  <c r="CN379" i="1"/>
  <c r="CN383" i="1"/>
  <c r="CN387" i="1"/>
  <c r="CN391" i="1"/>
  <c r="CN395" i="1"/>
  <c r="CN399" i="1"/>
  <c r="CN403" i="1"/>
  <c r="CN284" i="1"/>
  <c r="CN296" i="1"/>
  <c r="CN304" i="1"/>
  <c r="CN312" i="1"/>
  <c r="CN320" i="1"/>
  <c r="CN328" i="1"/>
  <c r="CN332" i="1"/>
  <c r="CN340" i="1"/>
  <c r="CN348" i="1"/>
  <c r="CN356" i="1"/>
  <c r="CN364" i="1"/>
  <c r="CN368" i="1"/>
  <c r="CO16" i="1"/>
  <c r="CO32" i="1"/>
  <c r="CO48" i="1"/>
  <c r="CO64" i="1"/>
  <c r="CO80" i="1"/>
  <c r="CO96" i="1"/>
  <c r="CO112" i="1"/>
  <c r="CO128" i="1"/>
  <c r="CO144" i="1"/>
  <c r="CO160" i="1"/>
  <c r="CO176" i="1"/>
  <c r="CO192" i="1"/>
  <c r="CO208" i="1"/>
  <c r="CO224" i="1"/>
  <c r="CO240" i="1"/>
  <c r="CO256" i="1"/>
  <c r="CO272" i="1"/>
  <c r="CO282" i="1"/>
  <c r="CO290" i="1"/>
  <c r="CO298" i="1"/>
  <c r="CO306" i="1"/>
  <c r="CO314" i="1"/>
  <c r="CO322" i="1"/>
  <c r="CO330" i="1"/>
  <c r="CO338" i="1"/>
  <c r="CO346" i="1"/>
  <c r="CO354" i="1"/>
  <c r="CO362" i="1"/>
  <c r="CO368" i="1"/>
  <c r="CO372" i="1"/>
  <c r="CO376" i="1"/>
  <c r="CO380" i="1"/>
  <c r="CO384" i="1"/>
  <c r="CO388" i="1"/>
  <c r="CO392" i="1"/>
  <c r="CO396" i="1"/>
  <c r="CO400" i="1"/>
  <c r="CO4" i="1"/>
  <c r="CN8" i="1"/>
  <c r="CN12" i="1"/>
  <c r="CN16" i="1"/>
  <c r="CN20" i="1"/>
  <c r="CN24" i="1"/>
  <c r="CN28" i="1"/>
  <c r="CN32" i="1"/>
  <c r="CN36" i="1"/>
  <c r="CN40" i="1"/>
  <c r="CN44" i="1"/>
  <c r="CN48" i="1"/>
  <c r="CN52" i="1"/>
  <c r="CN56" i="1"/>
  <c r="CN60" i="1"/>
  <c r="CN64" i="1"/>
  <c r="CN68" i="1"/>
  <c r="CN72" i="1"/>
  <c r="CN76" i="1"/>
  <c r="CN80" i="1"/>
  <c r="CN84" i="1"/>
  <c r="CN88" i="1"/>
  <c r="CN92" i="1"/>
  <c r="CN96" i="1"/>
  <c r="CN100" i="1"/>
  <c r="CN104" i="1"/>
  <c r="CN108" i="1"/>
  <c r="CN112" i="1"/>
  <c r="CN116" i="1"/>
  <c r="CN120" i="1"/>
  <c r="CN124" i="1"/>
  <c r="CN128" i="1"/>
  <c r="CN132" i="1"/>
  <c r="CN136" i="1"/>
  <c r="CN140" i="1"/>
  <c r="CN144" i="1"/>
  <c r="CN148" i="1"/>
  <c r="CN152" i="1"/>
  <c r="CN156" i="1"/>
  <c r="CN160" i="1"/>
  <c r="CN164" i="1"/>
  <c r="CN168" i="1"/>
  <c r="CN172" i="1"/>
  <c r="CN176" i="1"/>
  <c r="CN180" i="1"/>
  <c r="CN184" i="1"/>
  <c r="CN188" i="1"/>
  <c r="CN192" i="1"/>
  <c r="CN196" i="1"/>
  <c r="CN200" i="1"/>
  <c r="CN204" i="1"/>
  <c r="CN208" i="1"/>
  <c r="CN212" i="1"/>
  <c r="CN216" i="1"/>
  <c r="CN220" i="1"/>
  <c r="CN224" i="1"/>
  <c r="CN228" i="1"/>
  <c r="CN232" i="1"/>
  <c r="CN236" i="1"/>
  <c r="CN240" i="1"/>
  <c r="CN244" i="1"/>
  <c r="CN248" i="1"/>
  <c r="CN252" i="1"/>
  <c r="CN256" i="1"/>
  <c r="CN260" i="1"/>
  <c r="CN264" i="1"/>
  <c r="CN268" i="1"/>
  <c r="CN272" i="1"/>
  <c r="CN276" i="1"/>
  <c r="CN280" i="1"/>
  <c r="CN288" i="1"/>
  <c r="CN292" i="1"/>
  <c r="CN300" i="1"/>
  <c r="CN308" i="1"/>
  <c r="CN316" i="1"/>
  <c r="CN324" i="1"/>
  <c r="CN336" i="1"/>
  <c r="CN344" i="1"/>
  <c r="CN352" i="1"/>
  <c r="CN360" i="1"/>
  <c r="CO20" i="1"/>
  <c r="CO36" i="1"/>
  <c r="CO52" i="1"/>
  <c r="CO68" i="1"/>
  <c r="CO84" i="1"/>
  <c r="CO100" i="1"/>
  <c r="CO116" i="1"/>
  <c r="CO132" i="1"/>
  <c r="CO148" i="1"/>
  <c r="CO164" i="1"/>
  <c r="CO180" i="1"/>
  <c r="CO196" i="1"/>
  <c r="CO212" i="1"/>
  <c r="CO228" i="1"/>
  <c r="CO244" i="1"/>
  <c r="CO260" i="1"/>
  <c r="CO276" i="1"/>
  <c r="CO284" i="1"/>
  <c r="CO292" i="1"/>
  <c r="CO300" i="1"/>
  <c r="CO308" i="1"/>
  <c r="CO316" i="1"/>
  <c r="CO324" i="1"/>
  <c r="CO332" i="1"/>
  <c r="CO340" i="1"/>
  <c r="CO348" i="1"/>
  <c r="CO356" i="1"/>
  <c r="CO364" i="1"/>
  <c r="CO369" i="1"/>
  <c r="CO373" i="1"/>
  <c r="CO377" i="1"/>
  <c r="CO381" i="1"/>
  <c r="CO385" i="1"/>
  <c r="CO389" i="1"/>
  <c r="CO393" i="1"/>
  <c r="CO397" i="1"/>
  <c r="CO401" i="1"/>
  <c r="CN5" i="1"/>
  <c r="CN9" i="1"/>
  <c r="CN13" i="1"/>
  <c r="CN17" i="1"/>
  <c r="CN21" i="1"/>
  <c r="CN25" i="1"/>
  <c r="CN29" i="1"/>
  <c r="CN33" i="1"/>
  <c r="CN37" i="1"/>
  <c r="CN41" i="1"/>
  <c r="CN45" i="1"/>
  <c r="CN49" i="1"/>
  <c r="CN53" i="1"/>
  <c r="CN57" i="1"/>
  <c r="CN61" i="1"/>
  <c r="CN65" i="1"/>
  <c r="CN69" i="1"/>
  <c r="CN73" i="1"/>
  <c r="CN77" i="1"/>
  <c r="CN81" i="1"/>
  <c r="CN85" i="1"/>
  <c r="CN89" i="1"/>
  <c r="CN93" i="1"/>
  <c r="CN97" i="1"/>
  <c r="CN101" i="1"/>
  <c r="CN105" i="1"/>
  <c r="CN109" i="1"/>
  <c r="CN113" i="1"/>
  <c r="CN117" i="1"/>
  <c r="CN121" i="1"/>
  <c r="CN125" i="1"/>
  <c r="CN129" i="1"/>
  <c r="CN133" i="1"/>
  <c r="CN137" i="1"/>
  <c r="CN141" i="1"/>
  <c r="CN145" i="1"/>
  <c r="CN149" i="1"/>
  <c r="CN153" i="1"/>
  <c r="CN157" i="1"/>
  <c r="CN161" i="1"/>
  <c r="CN165" i="1"/>
  <c r="CN169" i="1"/>
  <c r="CN173" i="1"/>
  <c r="CN177" i="1"/>
  <c r="CN181" i="1"/>
  <c r="CN185" i="1"/>
  <c r="CN189" i="1"/>
  <c r="CN193" i="1"/>
  <c r="CN197" i="1"/>
  <c r="CN201" i="1"/>
  <c r="CN205" i="1"/>
  <c r="CN209" i="1"/>
  <c r="CN213" i="1"/>
  <c r="CN217" i="1"/>
  <c r="CN221" i="1"/>
  <c r="CN225" i="1"/>
  <c r="CN229" i="1"/>
  <c r="CN233" i="1"/>
  <c r="CN237" i="1"/>
  <c r="CN241" i="1"/>
  <c r="CN245" i="1"/>
  <c r="CN249" i="1"/>
  <c r="CN253" i="1"/>
  <c r="CN257" i="1"/>
  <c r="CN261" i="1"/>
  <c r="CN265" i="1"/>
  <c r="CN269" i="1"/>
  <c r="CN273" i="1"/>
  <c r="CN277" i="1"/>
  <c r="CN281" i="1"/>
  <c r="CN285" i="1"/>
  <c r="CN289" i="1"/>
  <c r="CN293" i="1"/>
  <c r="CN297" i="1"/>
  <c r="CN301" i="1"/>
  <c r="CN305" i="1"/>
  <c r="CN309" i="1"/>
  <c r="CN313" i="1"/>
  <c r="CN317" i="1"/>
  <c r="CN321" i="1"/>
  <c r="CN325" i="1"/>
  <c r="CN329" i="1"/>
  <c r="CN333" i="1"/>
  <c r="CN337" i="1"/>
  <c r="CN341" i="1"/>
  <c r="CN345" i="1"/>
  <c r="CN349" i="1"/>
  <c r="CN353" i="1"/>
  <c r="CN357" i="1"/>
  <c r="CN361" i="1"/>
  <c r="CN365" i="1"/>
  <c r="CN369" i="1"/>
  <c r="CN373" i="1"/>
  <c r="CN377" i="1"/>
  <c r="CN381" i="1"/>
  <c r="CN385" i="1"/>
  <c r="CN389" i="1"/>
  <c r="CN393" i="1"/>
  <c r="CN397" i="1"/>
  <c r="CN401" i="1"/>
  <c r="CO56" i="1"/>
  <c r="CO120" i="1"/>
  <c r="CO184" i="1"/>
  <c r="CO248" i="1"/>
  <c r="CO294" i="1"/>
  <c r="CO326" i="1"/>
  <c r="CO358" i="1"/>
  <c r="CO378" i="1"/>
  <c r="CO394" i="1"/>
  <c r="CN10" i="1"/>
  <c r="CN26" i="1"/>
  <c r="CN42" i="1"/>
  <c r="CN58" i="1"/>
  <c r="CN74" i="1"/>
  <c r="CN90" i="1"/>
  <c r="CN106" i="1"/>
  <c r="CN122" i="1"/>
  <c r="CN138" i="1"/>
  <c r="CN154" i="1"/>
  <c r="CN170" i="1"/>
  <c r="CN186" i="1"/>
  <c r="CN202" i="1"/>
  <c r="CN218" i="1"/>
  <c r="CN234" i="1"/>
  <c r="CN250" i="1"/>
  <c r="CN266" i="1"/>
  <c r="CN282" i="1"/>
  <c r="CN298" i="1"/>
  <c r="CN314" i="1"/>
  <c r="CN330" i="1"/>
  <c r="CN346" i="1"/>
  <c r="CN362" i="1"/>
  <c r="CN374" i="1"/>
  <c r="CN382" i="1"/>
  <c r="CN390" i="1"/>
  <c r="CN398" i="1"/>
  <c r="CN174" i="1"/>
  <c r="CN206" i="1"/>
  <c r="CN238" i="1"/>
  <c r="CN254" i="1"/>
  <c r="CN286" i="1"/>
  <c r="CN302" i="1"/>
  <c r="CN334" i="1"/>
  <c r="CN350" i="1"/>
  <c r="CN376" i="1"/>
  <c r="CN384" i="1"/>
  <c r="CN392" i="1"/>
  <c r="CO168" i="1"/>
  <c r="CO318" i="1"/>
  <c r="CO390" i="1"/>
  <c r="CN22" i="1"/>
  <c r="CN54" i="1"/>
  <c r="CN102" i="1"/>
  <c r="CN150" i="1"/>
  <c r="CN198" i="1"/>
  <c r="CN230" i="1"/>
  <c r="CN294" i="1"/>
  <c r="CN342" i="1"/>
  <c r="CN380" i="1"/>
  <c r="CN4" i="1"/>
  <c r="CO8" i="1"/>
  <c r="CO72" i="1"/>
  <c r="CO136" i="1"/>
  <c r="CO200" i="1"/>
  <c r="CO264" i="1"/>
  <c r="CO302" i="1"/>
  <c r="CO334" i="1"/>
  <c r="CO365" i="1"/>
  <c r="CO382" i="1"/>
  <c r="CO398" i="1"/>
  <c r="CN14" i="1"/>
  <c r="CN30" i="1"/>
  <c r="CN46" i="1"/>
  <c r="CN62" i="1"/>
  <c r="CN78" i="1"/>
  <c r="CN94" i="1"/>
  <c r="CN110" i="1"/>
  <c r="CN126" i="1"/>
  <c r="CN142" i="1"/>
  <c r="CN158" i="1"/>
  <c r="CN190" i="1"/>
  <c r="CN222" i="1"/>
  <c r="CN270" i="1"/>
  <c r="CN318" i="1"/>
  <c r="CN366" i="1"/>
  <c r="CN400" i="1"/>
  <c r="CO350" i="1"/>
  <c r="CN70" i="1"/>
  <c r="CN118" i="1"/>
  <c r="CN166" i="1"/>
  <c r="CN214" i="1"/>
  <c r="CN262" i="1"/>
  <c r="CN310" i="1"/>
  <c r="CN358" i="1"/>
  <c r="CN388" i="1"/>
  <c r="CO24" i="1"/>
  <c r="CO88" i="1"/>
  <c r="CO152" i="1"/>
  <c r="CO216" i="1"/>
  <c r="CO278" i="1"/>
  <c r="CO310" i="1"/>
  <c r="CO342" i="1"/>
  <c r="CO370" i="1"/>
  <c r="CO386" i="1"/>
  <c r="CO402" i="1"/>
  <c r="CN18" i="1"/>
  <c r="CN34" i="1"/>
  <c r="CN50" i="1"/>
  <c r="CN66" i="1"/>
  <c r="CN82" i="1"/>
  <c r="CN98" i="1"/>
  <c r="CN114" i="1"/>
  <c r="CN130" i="1"/>
  <c r="CN146" i="1"/>
  <c r="CN162" i="1"/>
  <c r="CN178" i="1"/>
  <c r="CN194" i="1"/>
  <c r="CN210" i="1"/>
  <c r="CN226" i="1"/>
  <c r="CN242" i="1"/>
  <c r="CN258" i="1"/>
  <c r="CN274" i="1"/>
  <c r="CN290" i="1"/>
  <c r="CN306" i="1"/>
  <c r="CN322" i="1"/>
  <c r="CN338" i="1"/>
  <c r="CN354" i="1"/>
  <c r="CN370" i="1"/>
  <c r="CN378" i="1"/>
  <c r="CN386" i="1"/>
  <c r="CN394" i="1"/>
  <c r="CN402" i="1"/>
  <c r="CO40" i="1"/>
  <c r="CO104" i="1"/>
  <c r="CO232" i="1"/>
  <c r="CO286" i="1"/>
  <c r="CO374" i="1"/>
  <c r="CN6" i="1"/>
  <c r="CN38" i="1"/>
  <c r="CN86" i="1"/>
  <c r="CN134" i="1"/>
  <c r="CN182" i="1"/>
  <c r="CN246" i="1"/>
  <c r="CN278" i="1"/>
  <c r="CN326" i="1"/>
  <c r="CN372" i="1"/>
  <c r="CN396" i="1"/>
  <c r="CL403" i="1"/>
  <c r="CL389" i="1"/>
  <c r="CL391" i="1"/>
  <c r="CL393" i="1"/>
  <c r="CL395" i="1"/>
  <c r="CL397" i="1"/>
  <c r="CL399" i="1"/>
  <c r="CL401" i="1"/>
  <c r="CL229" i="1"/>
  <c r="CL231" i="1"/>
  <c r="CL233" i="1"/>
  <c r="CL235" i="1"/>
  <c r="CL237" i="1"/>
  <c r="CL239" i="1"/>
  <c r="CL241" i="1"/>
  <c r="CL243" i="1"/>
  <c r="CL245" i="1"/>
  <c r="CL247" i="1"/>
  <c r="CL249" i="1"/>
  <c r="CL251" i="1"/>
  <c r="CL253" i="1"/>
  <c r="CL255" i="1"/>
  <c r="CL257" i="1"/>
  <c r="CL259" i="1"/>
  <c r="CL261" i="1"/>
  <c r="CL263" i="1"/>
  <c r="CL265" i="1"/>
  <c r="CL267" i="1"/>
  <c r="CL269" i="1"/>
  <c r="CL271" i="1"/>
  <c r="CL273" i="1"/>
  <c r="CL275" i="1"/>
  <c r="CL277" i="1"/>
  <c r="CL279" i="1"/>
  <c r="CL281" i="1"/>
  <c r="CL283" i="1"/>
  <c r="CL285" i="1"/>
  <c r="CL287" i="1"/>
  <c r="CL289" i="1"/>
  <c r="CL291" i="1"/>
  <c r="CL293" i="1"/>
  <c r="CL295" i="1"/>
  <c r="CL297" i="1"/>
  <c r="CL299" i="1"/>
  <c r="CL301" i="1"/>
  <c r="CL303" i="1"/>
  <c r="CL305" i="1"/>
  <c r="CL307" i="1"/>
  <c r="CL309" i="1"/>
  <c r="CL311" i="1"/>
  <c r="CL313" i="1"/>
  <c r="CL315" i="1"/>
  <c r="CL317" i="1"/>
  <c r="CL319" i="1"/>
  <c r="CL321" i="1"/>
  <c r="CL323" i="1"/>
  <c r="CL325" i="1"/>
  <c r="CL327" i="1"/>
  <c r="CL329" i="1"/>
  <c r="CL331" i="1"/>
  <c r="CL333" i="1"/>
  <c r="CL335" i="1"/>
  <c r="CL337" i="1"/>
  <c r="CL339" i="1"/>
  <c r="CL341" i="1"/>
  <c r="CL343" i="1"/>
  <c r="CL345" i="1"/>
  <c r="CL347" i="1"/>
  <c r="CL349" i="1"/>
  <c r="CL351" i="1"/>
  <c r="CL353" i="1"/>
  <c r="CL355" i="1"/>
  <c r="CL357" i="1"/>
  <c r="CL359" i="1"/>
  <c r="CL361" i="1"/>
  <c r="CL363" i="1"/>
  <c r="CL365" i="1"/>
  <c r="CL367" i="1"/>
  <c r="CL369" i="1"/>
  <c r="CL371" i="1"/>
  <c r="CL373" i="1"/>
  <c r="CL375" i="1"/>
  <c r="CL377" i="1"/>
  <c r="CL379" i="1"/>
  <c r="CL381" i="1"/>
  <c r="CM403" i="1"/>
  <c r="CM389" i="1"/>
  <c r="CM391" i="1"/>
  <c r="CM393" i="1"/>
  <c r="CM395" i="1"/>
  <c r="CM397" i="1"/>
  <c r="CM399" i="1"/>
  <c r="CM401" i="1"/>
  <c r="CM229" i="1"/>
  <c r="CM231" i="1"/>
  <c r="CM233" i="1"/>
  <c r="CM235" i="1"/>
  <c r="CM237" i="1"/>
  <c r="CM239" i="1"/>
  <c r="CM241" i="1"/>
  <c r="CM243" i="1"/>
  <c r="CM245" i="1"/>
  <c r="CM247" i="1"/>
  <c r="CM249" i="1"/>
  <c r="CM251" i="1"/>
  <c r="CM253" i="1"/>
  <c r="CM255" i="1"/>
  <c r="CM257" i="1"/>
  <c r="CM259" i="1"/>
  <c r="CM261" i="1"/>
  <c r="CM263" i="1"/>
  <c r="CM265" i="1"/>
  <c r="CM267" i="1"/>
  <c r="CM269" i="1"/>
  <c r="CM271" i="1"/>
  <c r="CM273" i="1"/>
  <c r="CM275" i="1"/>
  <c r="CM277" i="1"/>
  <c r="CM279" i="1"/>
  <c r="CM281" i="1"/>
  <c r="CM283" i="1"/>
  <c r="CM285" i="1"/>
  <c r="CM287" i="1"/>
  <c r="CM289" i="1"/>
  <c r="CM291" i="1"/>
  <c r="CM293" i="1"/>
  <c r="CM295" i="1"/>
  <c r="CM297" i="1"/>
  <c r="CM299" i="1"/>
  <c r="CM301" i="1"/>
  <c r="CM303" i="1"/>
  <c r="CM305" i="1"/>
  <c r="CM307" i="1"/>
  <c r="CM309" i="1"/>
  <c r="CM311" i="1"/>
  <c r="CM313" i="1"/>
  <c r="CM315" i="1"/>
  <c r="CM317" i="1"/>
  <c r="CM319" i="1"/>
  <c r="CM321" i="1"/>
  <c r="CM323" i="1"/>
  <c r="CM325" i="1"/>
  <c r="CM327" i="1"/>
  <c r="CM329" i="1"/>
  <c r="CM331" i="1"/>
  <c r="CM333" i="1"/>
  <c r="CM335" i="1"/>
  <c r="CM337" i="1"/>
  <c r="CM339" i="1"/>
  <c r="CM341" i="1"/>
  <c r="CM343" i="1"/>
  <c r="CM345" i="1"/>
  <c r="CM347" i="1"/>
  <c r="CM349" i="1"/>
  <c r="CM351" i="1"/>
  <c r="CM353" i="1"/>
  <c r="CM355" i="1"/>
  <c r="CM357" i="1"/>
  <c r="CM359" i="1"/>
  <c r="CM361" i="1"/>
  <c r="CM363" i="1"/>
  <c r="CM365" i="1"/>
  <c r="CM367" i="1"/>
  <c r="CM369" i="1"/>
  <c r="CM371" i="1"/>
  <c r="CM373" i="1"/>
  <c r="CM375" i="1"/>
  <c r="CM377" i="1"/>
  <c r="CM379" i="1"/>
  <c r="CM381" i="1"/>
  <c r="CL388" i="1"/>
  <c r="CL392" i="1"/>
  <c r="CL396" i="1"/>
  <c r="CL400" i="1"/>
  <c r="CL230" i="1"/>
  <c r="CL234" i="1"/>
  <c r="CL238" i="1"/>
  <c r="CL242" i="1"/>
  <c r="CL246" i="1"/>
  <c r="CL250" i="1"/>
  <c r="CL254" i="1"/>
  <c r="CL258" i="1"/>
  <c r="CL262" i="1"/>
  <c r="CL266" i="1"/>
  <c r="CL270" i="1"/>
  <c r="CL274" i="1"/>
  <c r="CL278" i="1"/>
  <c r="CL282" i="1"/>
  <c r="CL286" i="1"/>
  <c r="CL290" i="1"/>
  <c r="CL294" i="1"/>
  <c r="CL298" i="1"/>
  <c r="CL302" i="1"/>
  <c r="CL306" i="1"/>
  <c r="CL310" i="1"/>
  <c r="CL314" i="1"/>
  <c r="CL318" i="1"/>
  <c r="CL322" i="1"/>
  <c r="CL326" i="1"/>
  <c r="CL330" i="1"/>
  <c r="CL334" i="1"/>
  <c r="CL338" i="1"/>
  <c r="CL342" i="1"/>
  <c r="CL346" i="1"/>
  <c r="CL350" i="1"/>
  <c r="CL354" i="1"/>
  <c r="CL358" i="1"/>
  <c r="CL362" i="1"/>
  <c r="CL366" i="1"/>
  <c r="CL370" i="1"/>
  <c r="CL374" i="1"/>
  <c r="CL378" i="1"/>
  <c r="CL382" i="1"/>
  <c r="CL384" i="1"/>
  <c r="CL386" i="1"/>
  <c r="CM342" i="1"/>
  <c r="CM350" i="1"/>
  <c r="CM354" i="1"/>
  <c r="CM362" i="1"/>
  <c r="CM366" i="1"/>
  <c r="CM370" i="1"/>
  <c r="CM378" i="1"/>
  <c r="CM382" i="1"/>
  <c r="CM384" i="1"/>
  <c r="CM248" i="1"/>
  <c r="CM260" i="1"/>
  <c r="CM268" i="1"/>
  <c r="CM276" i="1"/>
  <c r="CM292" i="1"/>
  <c r="CM304" i="1"/>
  <c r="CM316" i="1"/>
  <c r="CM328" i="1"/>
  <c r="CM340" i="1"/>
  <c r="CM348" i="1"/>
  <c r="CM360" i="1"/>
  <c r="CM372" i="1"/>
  <c r="CM383" i="1"/>
  <c r="CM388" i="1"/>
  <c r="CM392" i="1"/>
  <c r="CM396" i="1"/>
  <c r="CM400" i="1"/>
  <c r="CM230" i="1"/>
  <c r="CM234" i="1"/>
  <c r="CM238" i="1"/>
  <c r="CM242" i="1"/>
  <c r="CM246" i="1"/>
  <c r="CM250" i="1"/>
  <c r="CM254" i="1"/>
  <c r="CM258" i="1"/>
  <c r="CM262" i="1"/>
  <c r="CM266" i="1"/>
  <c r="CM270" i="1"/>
  <c r="CM274" i="1"/>
  <c r="CM278" i="1"/>
  <c r="CM282" i="1"/>
  <c r="CM286" i="1"/>
  <c r="CM290" i="1"/>
  <c r="CM294" i="1"/>
  <c r="CM298" i="1"/>
  <c r="CM302" i="1"/>
  <c r="CM306" i="1"/>
  <c r="CM310" i="1"/>
  <c r="CM314" i="1"/>
  <c r="CM318" i="1"/>
  <c r="CM322" i="1"/>
  <c r="CM326" i="1"/>
  <c r="CM330" i="1"/>
  <c r="CM334" i="1"/>
  <c r="CM338" i="1"/>
  <c r="CM346" i="1"/>
  <c r="CM358" i="1"/>
  <c r="CM374" i="1"/>
  <c r="CM386" i="1"/>
  <c r="CM256" i="1"/>
  <c r="CM284" i="1"/>
  <c r="CM296" i="1"/>
  <c r="CM308" i="1"/>
  <c r="CM320" i="1"/>
  <c r="CM332" i="1"/>
  <c r="CM344" i="1"/>
  <c r="CM356" i="1"/>
  <c r="CM368" i="1"/>
  <c r="CM380" i="1"/>
  <c r="CM387" i="1"/>
  <c r="CL390" i="1"/>
  <c r="CL394" i="1"/>
  <c r="CL398" i="1"/>
  <c r="CL402" i="1"/>
  <c r="CL232" i="1"/>
  <c r="CL236" i="1"/>
  <c r="CL240" i="1"/>
  <c r="CL244" i="1"/>
  <c r="CL248" i="1"/>
  <c r="CL252" i="1"/>
  <c r="CL256" i="1"/>
  <c r="CL260" i="1"/>
  <c r="CL264" i="1"/>
  <c r="CL268" i="1"/>
  <c r="CL272" i="1"/>
  <c r="CL276" i="1"/>
  <c r="CL280" i="1"/>
  <c r="CL284" i="1"/>
  <c r="CL288" i="1"/>
  <c r="CL292" i="1"/>
  <c r="CL296" i="1"/>
  <c r="CL300" i="1"/>
  <c r="CL304" i="1"/>
  <c r="CL308" i="1"/>
  <c r="CL312" i="1"/>
  <c r="CL316" i="1"/>
  <c r="CL320" i="1"/>
  <c r="CL324" i="1"/>
  <c r="CL328" i="1"/>
  <c r="CL332" i="1"/>
  <c r="CL336" i="1"/>
  <c r="CL340" i="1"/>
  <c r="CL344" i="1"/>
  <c r="CL348" i="1"/>
  <c r="CL352" i="1"/>
  <c r="CL356" i="1"/>
  <c r="CL360" i="1"/>
  <c r="CL364" i="1"/>
  <c r="CL368" i="1"/>
  <c r="CL372" i="1"/>
  <c r="CL376" i="1"/>
  <c r="CL380" i="1"/>
  <c r="CL383" i="1"/>
  <c r="CL385" i="1"/>
  <c r="CL387" i="1"/>
  <c r="CM390" i="1"/>
  <c r="CM394" i="1"/>
  <c r="CM398" i="1"/>
  <c r="CM402" i="1"/>
  <c r="CM232" i="1"/>
  <c r="CM236" i="1"/>
  <c r="CM240" i="1"/>
  <c r="CM244" i="1"/>
  <c r="CM252" i="1"/>
  <c r="CM264" i="1"/>
  <c r="CM272" i="1"/>
  <c r="CM280" i="1"/>
  <c r="CM288" i="1"/>
  <c r="CM300" i="1"/>
  <c r="CM312" i="1"/>
  <c r="CM324" i="1"/>
  <c r="CM336" i="1"/>
  <c r="CM352" i="1"/>
  <c r="CM364" i="1"/>
  <c r="CM376" i="1"/>
  <c r="CM385" i="1"/>
  <c r="CL153" i="1"/>
  <c r="CL155" i="1"/>
  <c r="CL157" i="1"/>
  <c r="CL159" i="1"/>
  <c r="CL161" i="1"/>
  <c r="CL163" i="1"/>
  <c r="CL165" i="1"/>
  <c r="CL167" i="1"/>
  <c r="CL169" i="1"/>
  <c r="CL171" i="1"/>
  <c r="CL173" i="1"/>
  <c r="CL175" i="1"/>
  <c r="CL177" i="1"/>
  <c r="CL179" i="1"/>
  <c r="CL181" i="1"/>
  <c r="CL183" i="1"/>
  <c r="CL185" i="1"/>
  <c r="CL187" i="1"/>
  <c r="CL189" i="1"/>
  <c r="CL191" i="1"/>
  <c r="CL193" i="1"/>
  <c r="CL195" i="1"/>
  <c r="CL197" i="1"/>
  <c r="CL199" i="1"/>
  <c r="CL201" i="1"/>
  <c r="CL203" i="1"/>
  <c r="CL205" i="1"/>
  <c r="CL207" i="1"/>
  <c r="CL209" i="1"/>
  <c r="CL211" i="1"/>
  <c r="CL213" i="1"/>
  <c r="CL215" i="1"/>
  <c r="CL217" i="1"/>
  <c r="CL219" i="1"/>
  <c r="CL221" i="1"/>
  <c r="CL223" i="1"/>
  <c r="CL225" i="1"/>
  <c r="CL227" i="1"/>
  <c r="CM153" i="1"/>
  <c r="CM155" i="1"/>
  <c r="CM157" i="1"/>
  <c r="CM159" i="1"/>
  <c r="CM161" i="1"/>
  <c r="CM163" i="1"/>
  <c r="CM165" i="1"/>
  <c r="CM167" i="1"/>
  <c r="CM169" i="1"/>
  <c r="CM171" i="1"/>
  <c r="CM173" i="1"/>
  <c r="CM175" i="1"/>
  <c r="CM177" i="1"/>
  <c r="CM179" i="1"/>
  <c r="CM181" i="1"/>
  <c r="CM183" i="1"/>
  <c r="CM185" i="1"/>
  <c r="CM187" i="1"/>
  <c r="CM189" i="1"/>
  <c r="CM191" i="1"/>
  <c r="CM193" i="1"/>
  <c r="CM195" i="1"/>
  <c r="CM197" i="1"/>
  <c r="CM199" i="1"/>
  <c r="CM201" i="1"/>
  <c r="CM203" i="1"/>
  <c r="CM205" i="1"/>
  <c r="CM207" i="1"/>
  <c r="CM209" i="1"/>
  <c r="CM211" i="1"/>
  <c r="CM213" i="1"/>
  <c r="CM215" i="1"/>
  <c r="CM217" i="1"/>
  <c r="CM219" i="1"/>
  <c r="CM221" i="1"/>
  <c r="CL154" i="1"/>
  <c r="CL156" i="1"/>
  <c r="CL158" i="1"/>
  <c r="CL160" i="1"/>
  <c r="CL162" i="1"/>
  <c r="CL164" i="1"/>
  <c r="CL166" i="1"/>
  <c r="CL168" i="1"/>
  <c r="CL170" i="1"/>
  <c r="CL172" i="1"/>
  <c r="CL174" i="1"/>
  <c r="CL176" i="1"/>
  <c r="CL178" i="1"/>
  <c r="CL180" i="1"/>
  <c r="CL182" i="1"/>
  <c r="CL184" i="1"/>
  <c r="CL186" i="1"/>
  <c r="CL188" i="1"/>
  <c r="CL190" i="1"/>
  <c r="CL192" i="1"/>
  <c r="CL194" i="1"/>
  <c r="CL196" i="1"/>
  <c r="CL198" i="1"/>
  <c r="CL200" i="1"/>
  <c r="CL202" i="1"/>
  <c r="CL204" i="1"/>
  <c r="CL206" i="1"/>
  <c r="CL208" i="1"/>
  <c r="CL210" i="1"/>
  <c r="CL212" i="1"/>
  <c r="CL214" i="1"/>
  <c r="CL216" i="1"/>
  <c r="CL218" i="1"/>
  <c r="CL220" i="1"/>
  <c r="CL222" i="1"/>
  <c r="CL224" i="1"/>
  <c r="CL226" i="1"/>
  <c r="CL228" i="1"/>
  <c r="CM154" i="1"/>
  <c r="CM162" i="1"/>
  <c r="CM170" i="1"/>
  <c r="CM178" i="1"/>
  <c r="CM186" i="1"/>
  <c r="CM194" i="1"/>
  <c r="CM202" i="1"/>
  <c r="CM210" i="1"/>
  <c r="CM218" i="1"/>
  <c r="CM224" i="1"/>
  <c r="CM228" i="1"/>
  <c r="CM168" i="1"/>
  <c r="CM200" i="1"/>
  <c r="CM216" i="1"/>
  <c r="CM227" i="1"/>
  <c r="CM156" i="1"/>
  <c r="CM164" i="1"/>
  <c r="CM172" i="1"/>
  <c r="CM180" i="1"/>
  <c r="CM188" i="1"/>
  <c r="CM196" i="1"/>
  <c r="CM204" i="1"/>
  <c r="CM212" i="1"/>
  <c r="CM220" i="1"/>
  <c r="CM225" i="1"/>
  <c r="CM176" i="1"/>
  <c r="CM158" i="1"/>
  <c r="CM166" i="1"/>
  <c r="CM174" i="1"/>
  <c r="CM182" i="1"/>
  <c r="CM190" i="1"/>
  <c r="CM198" i="1"/>
  <c r="CM206" i="1"/>
  <c r="CM214" i="1"/>
  <c r="CM222" i="1"/>
  <c r="CM226" i="1"/>
  <c r="CM160" i="1"/>
  <c r="CM184" i="1"/>
  <c r="CM192" i="1"/>
  <c r="CM208" i="1"/>
  <c r="CM223" i="1"/>
  <c r="CL115" i="1"/>
  <c r="CL117" i="1"/>
  <c r="CL119" i="1"/>
  <c r="CM115" i="1"/>
  <c r="CM117" i="1"/>
  <c r="CM119" i="1"/>
  <c r="CM121" i="1"/>
  <c r="CM123" i="1"/>
  <c r="CM125" i="1"/>
  <c r="CM127" i="1"/>
  <c r="CM129" i="1"/>
  <c r="CM131" i="1"/>
  <c r="CM133" i="1"/>
  <c r="CM135" i="1"/>
  <c r="CM137" i="1"/>
  <c r="CM139" i="1"/>
  <c r="CM141" i="1"/>
  <c r="CM143" i="1"/>
  <c r="CM145" i="1"/>
  <c r="CM147" i="1"/>
  <c r="CM149" i="1"/>
  <c r="CM151" i="1"/>
  <c r="CL116" i="1"/>
  <c r="CL118" i="1"/>
  <c r="CL120" i="1"/>
  <c r="CL122" i="1"/>
  <c r="CL124" i="1"/>
  <c r="CL126" i="1"/>
  <c r="CL128" i="1"/>
  <c r="CL130" i="1"/>
  <c r="CL132" i="1"/>
  <c r="CL134" i="1"/>
  <c r="CL136" i="1"/>
  <c r="CL138" i="1"/>
  <c r="CL140" i="1"/>
  <c r="CL142" i="1"/>
  <c r="CL144" i="1"/>
  <c r="CL146" i="1"/>
  <c r="CL148" i="1"/>
  <c r="CL150" i="1"/>
  <c r="CL152" i="1"/>
  <c r="CM116" i="1"/>
  <c r="CM118" i="1"/>
  <c r="CM120" i="1"/>
  <c r="CM122" i="1"/>
  <c r="CM124" i="1"/>
  <c r="CM126" i="1"/>
  <c r="CM128" i="1"/>
  <c r="CM130" i="1"/>
  <c r="CM132" i="1"/>
  <c r="CM134" i="1"/>
  <c r="CM136" i="1"/>
  <c r="CM138" i="1"/>
  <c r="CM140" i="1"/>
  <c r="CM142" i="1"/>
  <c r="CM144" i="1"/>
  <c r="CM146" i="1"/>
  <c r="CM148" i="1"/>
  <c r="CM150" i="1"/>
  <c r="CM152" i="1"/>
  <c r="CL121" i="1"/>
  <c r="CL123" i="1"/>
  <c r="CL125" i="1"/>
  <c r="CL127" i="1"/>
  <c r="CL129" i="1"/>
  <c r="CL131" i="1"/>
  <c r="CL133" i="1"/>
  <c r="CL135" i="1"/>
  <c r="CL137" i="1"/>
  <c r="CL139" i="1"/>
  <c r="CL141" i="1"/>
  <c r="CL143" i="1"/>
  <c r="CL145" i="1"/>
  <c r="CL147" i="1"/>
  <c r="CL149" i="1"/>
  <c r="CL151" i="1"/>
  <c r="CM5" i="1"/>
  <c r="CM9" i="1"/>
  <c r="CM13" i="1"/>
  <c r="CM17" i="1"/>
  <c r="CM21" i="1"/>
  <c r="CM25" i="1"/>
  <c r="CM29" i="1"/>
  <c r="CM33" i="1"/>
  <c r="CM37" i="1"/>
  <c r="CM41" i="1"/>
  <c r="CM45" i="1"/>
  <c r="CM49" i="1"/>
  <c r="CM53" i="1"/>
  <c r="CM57" i="1"/>
  <c r="CM61" i="1"/>
  <c r="CM65" i="1"/>
  <c r="CM69" i="1"/>
  <c r="CM73" i="1"/>
  <c r="CM77" i="1"/>
  <c r="CM81" i="1"/>
  <c r="CM85" i="1"/>
  <c r="CM89" i="1"/>
  <c r="CM93" i="1"/>
  <c r="CM97" i="1"/>
  <c r="CM101" i="1"/>
  <c r="CM105" i="1"/>
  <c r="CM109" i="1"/>
  <c r="CM113" i="1"/>
  <c r="CM6" i="1"/>
  <c r="CM10" i="1"/>
  <c r="CM14" i="1"/>
  <c r="CM18" i="1"/>
  <c r="CM26" i="1"/>
  <c r="CM30" i="1"/>
  <c r="CM34" i="1"/>
  <c r="CM38" i="1"/>
  <c r="CM42" i="1"/>
  <c r="CM46" i="1"/>
  <c r="CM50" i="1"/>
  <c r="CM54" i="1"/>
  <c r="CM58" i="1"/>
  <c r="CM66" i="1"/>
  <c r="CM70" i="1"/>
  <c r="CM74" i="1"/>
  <c r="CM78" i="1"/>
  <c r="CM82" i="1"/>
  <c r="CM90" i="1"/>
  <c r="CM94" i="1"/>
  <c r="CM102" i="1"/>
  <c r="CM106" i="1"/>
  <c r="CM110" i="1"/>
  <c r="CM22" i="1"/>
  <c r="CM62" i="1"/>
  <c r="CM86" i="1"/>
  <c r="CM98" i="1"/>
  <c r="CM114" i="1"/>
  <c r="CM7" i="1"/>
  <c r="CM11" i="1"/>
  <c r="CM15" i="1"/>
  <c r="CM19" i="1"/>
  <c r="CM23" i="1"/>
  <c r="CM27" i="1"/>
  <c r="CM31" i="1"/>
  <c r="CM35" i="1"/>
  <c r="CM39" i="1"/>
  <c r="CM43" i="1"/>
  <c r="CM47" i="1"/>
  <c r="CM51" i="1"/>
  <c r="CM55" i="1"/>
  <c r="CM59" i="1"/>
  <c r="CM63" i="1"/>
  <c r="CM67" i="1"/>
  <c r="CM71" i="1"/>
  <c r="CM75" i="1"/>
  <c r="CM79" i="1"/>
  <c r="CM83" i="1"/>
  <c r="CM87" i="1"/>
  <c r="CM91" i="1"/>
  <c r="CM95" i="1"/>
  <c r="CM99" i="1"/>
  <c r="CM103" i="1"/>
  <c r="CM107" i="1"/>
  <c r="CM111" i="1"/>
  <c r="CM4" i="1"/>
  <c r="CM8" i="1"/>
  <c r="CM12" i="1"/>
  <c r="CM16" i="1"/>
  <c r="CM20" i="1"/>
  <c r="CM24" i="1"/>
  <c r="CM28" i="1"/>
  <c r="CM32" i="1"/>
  <c r="CM36" i="1"/>
  <c r="CM40" i="1"/>
  <c r="CM44" i="1"/>
  <c r="CM48" i="1"/>
  <c r="CM52" i="1"/>
  <c r="CM56" i="1"/>
  <c r="CM60" i="1"/>
  <c r="CM64" i="1"/>
  <c r="CM68" i="1"/>
  <c r="CM72" i="1"/>
  <c r="CM76" i="1"/>
  <c r="CM80" i="1"/>
  <c r="CM84" i="1"/>
  <c r="CM88" i="1"/>
  <c r="CM92" i="1"/>
  <c r="CM96" i="1"/>
  <c r="CM100" i="1"/>
  <c r="CM104" i="1"/>
  <c r="CM108" i="1"/>
  <c r="CM112" i="1"/>
  <c r="CL5" i="1"/>
  <c r="CL9" i="1"/>
  <c r="CL13" i="1"/>
  <c r="CL17" i="1"/>
  <c r="CL21" i="1"/>
  <c r="CL25" i="1"/>
  <c r="CL29" i="1"/>
  <c r="CL33" i="1"/>
  <c r="CL37" i="1"/>
  <c r="CL41" i="1"/>
  <c r="CL45" i="1"/>
  <c r="CL49" i="1"/>
  <c r="CL53" i="1"/>
  <c r="CL57" i="1"/>
  <c r="CL61" i="1"/>
  <c r="CL65" i="1"/>
  <c r="CL69" i="1"/>
  <c r="CL73" i="1"/>
  <c r="CL77" i="1"/>
  <c r="CL81" i="1"/>
  <c r="CL85" i="1"/>
  <c r="CL89" i="1"/>
  <c r="CL93" i="1"/>
  <c r="CL97" i="1"/>
  <c r="CL101" i="1"/>
  <c r="CL105" i="1"/>
  <c r="CL109" i="1"/>
  <c r="CL113" i="1"/>
  <c r="CL104" i="1"/>
  <c r="CL6" i="1"/>
  <c r="CL10" i="1"/>
  <c r="CL14" i="1"/>
  <c r="CL18" i="1"/>
  <c r="CL22" i="1"/>
  <c r="CL26" i="1"/>
  <c r="CL30" i="1"/>
  <c r="CL34" i="1"/>
  <c r="CL38" i="1"/>
  <c r="CL42" i="1"/>
  <c r="CL46" i="1"/>
  <c r="CL50" i="1"/>
  <c r="CL54" i="1"/>
  <c r="CL58" i="1"/>
  <c r="CL62" i="1"/>
  <c r="CL66" i="1"/>
  <c r="CL70" i="1"/>
  <c r="CL74" i="1"/>
  <c r="CL78" i="1"/>
  <c r="CL82" i="1"/>
  <c r="CL86" i="1"/>
  <c r="CL90" i="1"/>
  <c r="CL94" i="1"/>
  <c r="CL98" i="1"/>
  <c r="CL102" i="1"/>
  <c r="CL106" i="1"/>
  <c r="CL110" i="1"/>
  <c r="CL114" i="1"/>
  <c r="CL12" i="1"/>
  <c r="CL16" i="1"/>
  <c r="CL24" i="1"/>
  <c r="CL32" i="1"/>
  <c r="CL40" i="1"/>
  <c r="CL48" i="1"/>
  <c r="CL56" i="1"/>
  <c r="CL64" i="1"/>
  <c r="CL72" i="1"/>
  <c r="CL80" i="1"/>
  <c r="CL88" i="1"/>
  <c r="CL96" i="1"/>
  <c r="CL108" i="1"/>
  <c r="CL7" i="1"/>
  <c r="CL11" i="1"/>
  <c r="CL15" i="1"/>
  <c r="CL19" i="1"/>
  <c r="CL23" i="1"/>
  <c r="CL27" i="1"/>
  <c r="CL31" i="1"/>
  <c r="CL35" i="1"/>
  <c r="CL39" i="1"/>
  <c r="CL43" i="1"/>
  <c r="CL47" i="1"/>
  <c r="CL51" i="1"/>
  <c r="CL55" i="1"/>
  <c r="CL59" i="1"/>
  <c r="CL63" i="1"/>
  <c r="CL67" i="1"/>
  <c r="CL71" i="1"/>
  <c r="CL75" i="1"/>
  <c r="CL79" i="1"/>
  <c r="CL83" i="1"/>
  <c r="CL87" i="1"/>
  <c r="CL91" i="1"/>
  <c r="CL95" i="1"/>
  <c r="CL99" i="1"/>
  <c r="CL103" i="1"/>
  <c r="CL107" i="1"/>
  <c r="CL111" i="1"/>
  <c r="CL4" i="1"/>
  <c r="CL8" i="1"/>
  <c r="CL20" i="1"/>
  <c r="CL28" i="1"/>
  <c r="CL36" i="1"/>
  <c r="CL44" i="1"/>
  <c r="CL52" i="1"/>
  <c r="CL60" i="1"/>
  <c r="CL68" i="1"/>
  <c r="CL76" i="1"/>
  <c r="CL84" i="1"/>
  <c r="CL92" i="1"/>
  <c r="CL100" i="1"/>
  <c r="CL112" i="1"/>
  <c r="Y46" i="1"/>
  <c r="Y48" i="1" s="1"/>
  <c r="X48" i="1"/>
  <c r="Y22" i="1"/>
  <c r="Y15" i="1"/>
  <c r="Y12" i="1"/>
  <c r="AA3" i="1"/>
  <c r="Y20" i="1"/>
  <c r="Y14" i="1"/>
  <c r="X38" i="1"/>
  <c r="X36" i="1"/>
  <c r="X37" i="1"/>
  <c r="X40" i="1"/>
  <c r="X39" i="1"/>
  <c r="X41" i="1"/>
  <c r="Y13" i="1"/>
  <c r="Y21" i="1"/>
  <c r="BH63" i="1" l="1"/>
  <c r="BI63" i="1" s="1"/>
  <c r="CB63" i="1" s="1"/>
  <c r="BH59" i="1"/>
  <c r="BI59" i="1" s="1"/>
  <c r="CB59" i="1" s="1"/>
  <c r="BH55" i="1"/>
  <c r="BI55" i="1" s="1"/>
  <c r="CB55" i="1" s="1"/>
  <c r="BH51" i="1"/>
  <c r="BI51" i="1" s="1"/>
  <c r="CB51" i="1" s="1"/>
  <c r="BH47" i="1"/>
  <c r="BI47" i="1" s="1"/>
  <c r="CB47" i="1" s="1"/>
  <c r="BH43" i="1"/>
  <c r="BI43" i="1" s="1"/>
  <c r="CB43" i="1" s="1"/>
  <c r="BH39" i="1"/>
  <c r="BI39" i="1" s="1"/>
  <c r="CB39" i="1" s="1"/>
  <c r="BH35" i="1"/>
  <c r="BI35" i="1" s="1"/>
  <c r="CB35" i="1" s="1"/>
  <c r="BH31" i="1"/>
  <c r="BI31" i="1" s="1"/>
  <c r="CB31" i="1" s="1"/>
  <c r="BH27" i="1"/>
  <c r="BI27" i="1" s="1"/>
  <c r="CB27" i="1" s="1"/>
  <c r="BH23" i="1"/>
  <c r="BI23" i="1" s="1"/>
  <c r="CB23" i="1" s="1"/>
  <c r="BH19" i="1"/>
  <c r="BI19" i="1" s="1"/>
  <c r="CB19" i="1" s="1"/>
  <c r="BH15" i="1"/>
  <c r="BI15" i="1" s="1"/>
  <c r="CB15" i="1" s="1"/>
  <c r="BH11" i="1"/>
  <c r="BI11" i="1" s="1"/>
  <c r="CB11" i="1" s="1"/>
  <c r="BH7" i="1"/>
  <c r="BI7" i="1" s="1"/>
  <c r="CB7" i="1" s="1"/>
  <c r="BH3" i="1"/>
  <c r="Y77" i="1"/>
  <c r="Z77" i="1" s="1"/>
  <c r="Y81" i="1"/>
  <c r="Z81" i="1" s="1"/>
  <c r="Y85" i="1"/>
  <c r="Z85" i="1" s="1"/>
  <c r="Y89" i="1"/>
  <c r="Z89" i="1" s="1"/>
  <c r="Y93" i="1"/>
  <c r="Z93" i="1" s="1"/>
  <c r="Y97" i="1"/>
  <c r="Z97" i="1" s="1"/>
  <c r="Y101" i="1"/>
  <c r="Z101" i="1" s="1"/>
  <c r="Y105" i="1"/>
  <c r="Z105" i="1" s="1"/>
  <c r="Y109" i="1"/>
  <c r="Z109" i="1" s="1"/>
  <c r="Y113" i="1"/>
  <c r="Z113" i="1" s="1"/>
  <c r="Y117" i="1"/>
  <c r="Z117" i="1" s="1"/>
  <c r="Y121" i="1"/>
  <c r="Z121" i="1" s="1"/>
  <c r="Y125" i="1"/>
  <c r="Z125" i="1" s="1"/>
  <c r="Y129" i="1"/>
  <c r="Z129" i="1" s="1"/>
  <c r="Y133" i="1"/>
  <c r="Z133" i="1" s="1"/>
  <c r="Y130" i="1"/>
  <c r="Z130" i="1" s="1"/>
  <c r="BH61" i="1"/>
  <c r="BI61" i="1" s="1"/>
  <c r="CB61" i="1" s="1"/>
  <c r="BH53" i="1"/>
  <c r="BI53" i="1" s="1"/>
  <c r="CB53" i="1" s="1"/>
  <c r="BH45" i="1"/>
  <c r="BI45" i="1" s="1"/>
  <c r="CB45" i="1" s="1"/>
  <c r="BH41" i="1"/>
  <c r="BI41" i="1" s="1"/>
  <c r="CB41" i="1" s="1"/>
  <c r="BH33" i="1"/>
  <c r="BI33" i="1" s="1"/>
  <c r="CB33" i="1" s="1"/>
  <c r="BH25" i="1"/>
  <c r="BI25" i="1" s="1"/>
  <c r="CB25" i="1" s="1"/>
  <c r="BH21" i="1"/>
  <c r="BI21" i="1" s="1"/>
  <c r="CB21" i="1" s="1"/>
  <c r="BH13" i="1"/>
  <c r="BI13" i="1" s="1"/>
  <c r="CB13" i="1" s="1"/>
  <c r="BH5" i="1"/>
  <c r="BI5" i="1" s="1"/>
  <c r="CB5" i="1" s="1"/>
  <c r="Y79" i="1"/>
  <c r="Z79" i="1" s="1"/>
  <c r="Y87" i="1"/>
  <c r="Z87" i="1" s="1"/>
  <c r="Y91" i="1"/>
  <c r="Z91" i="1" s="1"/>
  <c r="Y99" i="1"/>
  <c r="Z99" i="1" s="1"/>
  <c r="Y107" i="1"/>
  <c r="Z107" i="1" s="1"/>
  <c r="Y115" i="1"/>
  <c r="Z115" i="1" s="1"/>
  <c r="Y119" i="1"/>
  <c r="Z119" i="1" s="1"/>
  <c r="Y127" i="1"/>
  <c r="Z127" i="1" s="1"/>
  <c r="Y74" i="1"/>
  <c r="Z74" i="1" s="1"/>
  <c r="BH62" i="1"/>
  <c r="BI62" i="1" s="1"/>
  <c r="CB62" i="1" s="1"/>
  <c r="BH58" i="1"/>
  <c r="BI58" i="1" s="1"/>
  <c r="CB58" i="1" s="1"/>
  <c r="BH54" i="1"/>
  <c r="BI54" i="1" s="1"/>
  <c r="CB54" i="1" s="1"/>
  <c r="BH50" i="1"/>
  <c r="BI50" i="1" s="1"/>
  <c r="CB50" i="1" s="1"/>
  <c r="BH46" i="1"/>
  <c r="BI46" i="1" s="1"/>
  <c r="CB46" i="1" s="1"/>
  <c r="BH42" i="1"/>
  <c r="BI42" i="1" s="1"/>
  <c r="CB42" i="1" s="1"/>
  <c r="BH38" i="1"/>
  <c r="BI38" i="1" s="1"/>
  <c r="CB38" i="1" s="1"/>
  <c r="BH34" i="1"/>
  <c r="BI34" i="1" s="1"/>
  <c r="CB34" i="1" s="1"/>
  <c r="BH30" i="1"/>
  <c r="BI30" i="1" s="1"/>
  <c r="CB30" i="1" s="1"/>
  <c r="BH26" i="1"/>
  <c r="BI26" i="1" s="1"/>
  <c r="CB26" i="1" s="1"/>
  <c r="BH22" i="1"/>
  <c r="BI22" i="1" s="1"/>
  <c r="CB22" i="1" s="1"/>
  <c r="BH18" i="1"/>
  <c r="BI18" i="1" s="1"/>
  <c r="CB18" i="1" s="1"/>
  <c r="BH14" i="1"/>
  <c r="BI14" i="1" s="1"/>
  <c r="CB14" i="1" s="1"/>
  <c r="BH10" i="1"/>
  <c r="BI10" i="1" s="1"/>
  <c r="CB10" i="1" s="1"/>
  <c r="BH6" i="1"/>
  <c r="BI6" i="1" s="1"/>
  <c r="CB6" i="1" s="1"/>
  <c r="Y78" i="1"/>
  <c r="Z78" i="1" s="1"/>
  <c r="Y82" i="1"/>
  <c r="Z82" i="1" s="1"/>
  <c r="Y86" i="1"/>
  <c r="Z86" i="1" s="1"/>
  <c r="Y90" i="1"/>
  <c r="Z90" i="1" s="1"/>
  <c r="Y94" i="1"/>
  <c r="Z94" i="1" s="1"/>
  <c r="Y98" i="1"/>
  <c r="Z98" i="1" s="1"/>
  <c r="Y102" i="1"/>
  <c r="Z102" i="1" s="1"/>
  <c r="Y106" i="1"/>
  <c r="Z106" i="1" s="1"/>
  <c r="Y110" i="1"/>
  <c r="Z110" i="1" s="1"/>
  <c r="Y114" i="1"/>
  <c r="Z114" i="1" s="1"/>
  <c r="Y118" i="1"/>
  <c r="Z118" i="1" s="1"/>
  <c r="Y122" i="1"/>
  <c r="Z122" i="1" s="1"/>
  <c r="Y126" i="1"/>
  <c r="Z126" i="1" s="1"/>
  <c r="Y134" i="1"/>
  <c r="Z134" i="1" s="1"/>
  <c r="BH57" i="1"/>
  <c r="BI57" i="1" s="1"/>
  <c r="CB57" i="1" s="1"/>
  <c r="BH49" i="1"/>
  <c r="BI49" i="1" s="1"/>
  <c r="CB49" i="1" s="1"/>
  <c r="BH37" i="1"/>
  <c r="BI37" i="1" s="1"/>
  <c r="CB37" i="1" s="1"/>
  <c r="BH29" i="1"/>
  <c r="BI29" i="1" s="1"/>
  <c r="CB29" i="1" s="1"/>
  <c r="BH17" i="1"/>
  <c r="BI17" i="1" s="1"/>
  <c r="CB17" i="1" s="1"/>
  <c r="BH9" i="1"/>
  <c r="BI9" i="1" s="1"/>
  <c r="CB9" i="1" s="1"/>
  <c r="Y75" i="1"/>
  <c r="Z75" i="1" s="1"/>
  <c r="Y83" i="1"/>
  <c r="Z83" i="1" s="1"/>
  <c r="Y95" i="1"/>
  <c r="Z95" i="1" s="1"/>
  <c r="Y103" i="1"/>
  <c r="Z103" i="1" s="1"/>
  <c r="Y111" i="1"/>
  <c r="Z111" i="1" s="1"/>
  <c r="Y123" i="1"/>
  <c r="Z123" i="1" s="1"/>
  <c r="Y131" i="1"/>
  <c r="Z131" i="1" s="1"/>
  <c r="BH56" i="1"/>
  <c r="BI56" i="1" s="1"/>
  <c r="CB56" i="1" s="1"/>
  <c r="BH40" i="1"/>
  <c r="BI40" i="1" s="1"/>
  <c r="CB40" i="1" s="1"/>
  <c r="BH24" i="1"/>
  <c r="BI24" i="1" s="1"/>
  <c r="CB24" i="1" s="1"/>
  <c r="BH8" i="1"/>
  <c r="BI8" i="1" s="1"/>
  <c r="CB8" i="1" s="1"/>
  <c r="Y88" i="1"/>
  <c r="Z88" i="1" s="1"/>
  <c r="Y104" i="1"/>
  <c r="Z104" i="1" s="1"/>
  <c r="Y120" i="1"/>
  <c r="Z120" i="1" s="1"/>
  <c r="BH16" i="1"/>
  <c r="BI16" i="1" s="1"/>
  <c r="CB16" i="1" s="1"/>
  <c r="Y80" i="1"/>
  <c r="Z80" i="1" s="1"/>
  <c r="Y112" i="1"/>
  <c r="Z112" i="1" s="1"/>
  <c r="BH44" i="1"/>
  <c r="BI44" i="1" s="1"/>
  <c r="CB44" i="1" s="1"/>
  <c r="BH12" i="1"/>
  <c r="BI12" i="1" s="1"/>
  <c r="CB12" i="1" s="1"/>
  <c r="Y100" i="1"/>
  <c r="Z100" i="1" s="1"/>
  <c r="Y132" i="1"/>
  <c r="Z132" i="1" s="1"/>
  <c r="BH52" i="1"/>
  <c r="BI52" i="1" s="1"/>
  <c r="CB52" i="1" s="1"/>
  <c r="BH36" i="1"/>
  <c r="BI36" i="1" s="1"/>
  <c r="CB36" i="1" s="1"/>
  <c r="BH20" i="1"/>
  <c r="BI20" i="1" s="1"/>
  <c r="CB20" i="1" s="1"/>
  <c r="BH4" i="1"/>
  <c r="BI4" i="1" s="1"/>
  <c r="CB4" i="1" s="1"/>
  <c r="Y76" i="1"/>
  <c r="Z76" i="1" s="1"/>
  <c r="Y92" i="1"/>
  <c r="Z92" i="1" s="1"/>
  <c r="Y108" i="1"/>
  <c r="Z108" i="1" s="1"/>
  <c r="Y124" i="1"/>
  <c r="Z124" i="1" s="1"/>
  <c r="BH48" i="1"/>
  <c r="BI48" i="1" s="1"/>
  <c r="CB48" i="1" s="1"/>
  <c r="BH32" i="1"/>
  <c r="BI32" i="1" s="1"/>
  <c r="CB32" i="1" s="1"/>
  <c r="Y96" i="1"/>
  <c r="Z96" i="1" s="1"/>
  <c r="Y128" i="1"/>
  <c r="Z128" i="1" s="1"/>
  <c r="BH60" i="1"/>
  <c r="BI60" i="1" s="1"/>
  <c r="CB60" i="1" s="1"/>
  <c r="BH28" i="1"/>
  <c r="BI28" i="1" s="1"/>
  <c r="CB28" i="1" s="1"/>
  <c r="Y84" i="1"/>
  <c r="Z84" i="1" s="1"/>
  <c r="Y116" i="1"/>
  <c r="Z116" i="1" s="1"/>
  <c r="AW3" i="1"/>
  <c r="Y55" i="1"/>
  <c r="AB3" i="1"/>
  <c r="AC3" i="1" s="1"/>
  <c r="Y31" i="1"/>
  <c r="Y68" i="1"/>
  <c r="Y66" i="1"/>
  <c r="Y54" i="1"/>
  <c r="Y69" i="1"/>
  <c r="Y65" i="1"/>
  <c r="Y64" i="1"/>
  <c r="Y62" i="1"/>
  <c r="Y61" i="1"/>
  <c r="Y60" i="1"/>
  <c r="Y57" i="1"/>
  <c r="Y67" i="1"/>
  <c r="Y63" i="1"/>
  <c r="Y58" i="1"/>
  <c r="Y56" i="1"/>
  <c r="Y59" i="1"/>
  <c r="Y27" i="1"/>
  <c r="AA4" i="1"/>
  <c r="AD3" i="1" l="1"/>
  <c r="AF3" i="1" s="1"/>
  <c r="AI3" i="1" s="1"/>
  <c r="BI3" i="1"/>
  <c r="CB3" i="1" s="1"/>
  <c r="BJ3" i="1"/>
  <c r="BK3" i="1" s="1"/>
  <c r="BL3" i="1" s="1"/>
  <c r="BJ28" i="1"/>
  <c r="BK28" i="1" s="1"/>
  <c r="BL28" i="1" s="1"/>
  <c r="BJ32" i="1"/>
  <c r="BK32" i="1" s="1"/>
  <c r="BL32" i="1" s="1"/>
  <c r="BJ36" i="1"/>
  <c r="BK36" i="1" s="1"/>
  <c r="BL36" i="1" s="1"/>
  <c r="BJ12" i="1"/>
  <c r="BK12" i="1" s="1"/>
  <c r="BL12" i="1" s="1"/>
  <c r="BJ8" i="1"/>
  <c r="BK8" i="1" s="1"/>
  <c r="BL8" i="1" s="1"/>
  <c r="BJ17" i="1"/>
  <c r="BK17" i="1" s="1"/>
  <c r="BL17" i="1" s="1"/>
  <c r="BJ57" i="1"/>
  <c r="BK57" i="1" s="1"/>
  <c r="BL57" i="1" s="1"/>
  <c r="BJ10" i="1"/>
  <c r="BK10" i="1" s="1"/>
  <c r="BL10" i="1" s="1"/>
  <c r="BJ26" i="1"/>
  <c r="BK26" i="1" s="1"/>
  <c r="BL26" i="1" s="1"/>
  <c r="BJ58" i="1"/>
  <c r="BK58" i="1" s="1"/>
  <c r="BL58" i="1" s="1"/>
  <c r="BJ13" i="1"/>
  <c r="BK13" i="1" s="1"/>
  <c r="BL13" i="1" s="1"/>
  <c r="BJ19" i="1"/>
  <c r="BK19" i="1" s="1"/>
  <c r="BL19" i="1" s="1"/>
  <c r="BJ51" i="1"/>
  <c r="BK51" i="1" s="1"/>
  <c r="BL51" i="1" s="1"/>
  <c r="BJ60" i="1"/>
  <c r="BK60" i="1" s="1"/>
  <c r="BL60" i="1" s="1"/>
  <c r="BJ52" i="1"/>
  <c r="BK52" i="1" s="1"/>
  <c r="BL52" i="1" s="1"/>
  <c r="BJ29" i="1"/>
  <c r="BK29" i="1" s="1"/>
  <c r="BL29" i="1" s="1"/>
  <c r="BJ14" i="1"/>
  <c r="BK14" i="1" s="1"/>
  <c r="BL14" i="1" s="1"/>
  <c r="BJ46" i="1"/>
  <c r="BK46" i="1" s="1"/>
  <c r="BL46" i="1" s="1"/>
  <c r="BJ62" i="1"/>
  <c r="BK62" i="1" s="1"/>
  <c r="BL62" i="1" s="1"/>
  <c r="BJ21" i="1"/>
  <c r="BK21" i="1" s="1"/>
  <c r="BL21" i="1" s="1"/>
  <c r="BJ45" i="1"/>
  <c r="BK45" i="1" s="1"/>
  <c r="BL45" i="1" s="1"/>
  <c r="BJ7" i="1"/>
  <c r="BK7" i="1" s="1"/>
  <c r="BL7" i="1" s="1"/>
  <c r="BJ23" i="1"/>
  <c r="BK23" i="1" s="1"/>
  <c r="BL23" i="1" s="1"/>
  <c r="BJ39" i="1"/>
  <c r="BK39" i="1" s="1"/>
  <c r="BL39" i="1" s="1"/>
  <c r="BJ55" i="1"/>
  <c r="BK55" i="1" s="1"/>
  <c r="BL55" i="1" s="1"/>
  <c r="BJ4" i="1"/>
  <c r="BK4" i="1" s="1"/>
  <c r="BL4" i="1" s="1"/>
  <c r="BJ40" i="1"/>
  <c r="BK40" i="1" s="1"/>
  <c r="BL40" i="1" s="1"/>
  <c r="BJ37" i="1"/>
  <c r="BK37" i="1" s="1"/>
  <c r="BL37" i="1" s="1"/>
  <c r="BJ18" i="1"/>
  <c r="BK18" i="1" s="1"/>
  <c r="BL18" i="1" s="1"/>
  <c r="BJ34" i="1"/>
  <c r="BK34" i="1" s="1"/>
  <c r="BL34" i="1" s="1"/>
  <c r="BJ50" i="1"/>
  <c r="BK50" i="1" s="1"/>
  <c r="BL50" i="1" s="1"/>
  <c r="BJ25" i="1"/>
  <c r="BK25" i="1" s="1"/>
  <c r="BL25" i="1" s="1"/>
  <c r="BJ53" i="1"/>
  <c r="BK53" i="1" s="1"/>
  <c r="BL53" i="1" s="1"/>
  <c r="BJ11" i="1"/>
  <c r="BK11" i="1" s="1"/>
  <c r="BL11" i="1" s="1"/>
  <c r="BJ27" i="1"/>
  <c r="BK27" i="1" s="1"/>
  <c r="BL27" i="1" s="1"/>
  <c r="BJ43" i="1"/>
  <c r="BK43" i="1" s="1"/>
  <c r="BL43" i="1" s="1"/>
  <c r="BJ59" i="1"/>
  <c r="BK59" i="1" s="1"/>
  <c r="BL59" i="1" s="1"/>
  <c r="BJ16" i="1"/>
  <c r="BK16" i="1" s="1"/>
  <c r="BL16" i="1" s="1"/>
  <c r="BJ42" i="1"/>
  <c r="BK42" i="1" s="1"/>
  <c r="BL42" i="1" s="1"/>
  <c r="BJ41" i="1"/>
  <c r="BK41" i="1" s="1"/>
  <c r="BL41" i="1" s="1"/>
  <c r="BJ35" i="1"/>
  <c r="BK35" i="1" s="1"/>
  <c r="BL35" i="1" s="1"/>
  <c r="BJ48" i="1"/>
  <c r="BK48" i="1" s="1"/>
  <c r="BL48" i="1" s="1"/>
  <c r="BJ44" i="1"/>
  <c r="BK44" i="1" s="1"/>
  <c r="BL44" i="1" s="1"/>
  <c r="BJ24" i="1"/>
  <c r="BK24" i="1" s="1"/>
  <c r="BL24" i="1" s="1"/>
  <c r="BJ30" i="1"/>
  <c r="BK30" i="1" s="1"/>
  <c r="BL30" i="1" s="1"/>
  <c r="AW4" i="1"/>
  <c r="BJ20" i="1"/>
  <c r="BK20" i="1" s="1"/>
  <c r="BL20" i="1" s="1"/>
  <c r="BJ56" i="1"/>
  <c r="BK56" i="1" s="1"/>
  <c r="BL56" i="1" s="1"/>
  <c r="BJ9" i="1"/>
  <c r="BK9" i="1" s="1"/>
  <c r="BL9" i="1" s="1"/>
  <c r="BJ49" i="1"/>
  <c r="BK49" i="1" s="1"/>
  <c r="BL49" i="1" s="1"/>
  <c r="BJ6" i="1"/>
  <c r="BK6" i="1" s="1"/>
  <c r="BL6" i="1" s="1"/>
  <c r="BJ22" i="1"/>
  <c r="BK22" i="1" s="1"/>
  <c r="BL22" i="1" s="1"/>
  <c r="BJ38" i="1"/>
  <c r="BK38" i="1" s="1"/>
  <c r="BL38" i="1" s="1"/>
  <c r="BJ54" i="1"/>
  <c r="BK54" i="1" s="1"/>
  <c r="BL54" i="1" s="1"/>
  <c r="BJ5" i="1"/>
  <c r="BK5" i="1" s="1"/>
  <c r="BL5" i="1" s="1"/>
  <c r="BJ33" i="1"/>
  <c r="BK33" i="1" s="1"/>
  <c r="BL33" i="1" s="1"/>
  <c r="BJ61" i="1"/>
  <c r="BK61" i="1" s="1"/>
  <c r="BL61" i="1" s="1"/>
  <c r="BJ15" i="1"/>
  <c r="BK15" i="1" s="1"/>
  <c r="BL15" i="1" s="1"/>
  <c r="BJ31" i="1"/>
  <c r="BK31" i="1" s="1"/>
  <c r="BL31" i="1" s="1"/>
  <c r="BJ47" i="1"/>
  <c r="BK47" i="1" s="1"/>
  <c r="BL47" i="1" s="1"/>
  <c r="BJ63" i="1"/>
  <c r="BK63" i="1" s="1"/>
  <c r="BL63" i="1" s="1"/>
  <c r="AE3" i="1"/>
  <c r="AG3" i="1" s="1"/>
  <c r="AA5" i="1"/>
  <c r="AB4" i="1"/>
  <c r="AN3" i="1" l="1"/>
  <c r="AL3" i="1"/>
  <c r="AM3" i="1"/>
  <c r="AJ3" i="1"/>
  <c r="AH3" i="1"/>
  <c r="AK3" i="1"/>
  <c r="BN44" i="1"/>
  <c r="BM44" i="1"/>
  <c r="BN16" i="1"/>
  <c r="BM16" i="1"/>
  <c r="BN25" i="1"/>
  <c r="BM25" i="1"/>
  <c r="BN4" i="1"/>
  <c r="BM4" i="1"/>
  <c r="BN21" i="1"/>
  <c r="BM21" i="1"/>
  <c r="BN29" i="1"/>
  <c r="BM29" i="1"/>
  <c r="BN60" i="1"/>
  <c r="BM60" i="1"/>
  <c r="BM19" i="1"/>
  <c r="BN19" i="1"/>
  <c r="BM58" i="1"/>
  <c r="BN58" i="1"/>
  <c r="BM10" i="1"/>
  <c r="BN10" i="1"/>
  <c r="BN17" i="1"/>
  <c r="BM17" i="1"/>
  <c r="BN12" i="1"/>
  <c r="BM12" i="1"/>
  <c r="BN32" i="1"/>
  <c r="BM32" i="1"/>
  <c r="BM63" i="1"/>
  <c r="BN63" i="1"/>
  <c r="BM31" i="1"/>
  <c r="BN31" i="1"/>
  <c r="BN61" i="1"/>
  <c r="BM61" i="1"/>
  <c r="BN5" i="1"/>
  <c r="BM5" i="1"/>
  <c r="BN38" i="1"/>
  <c r="BM38" i="1"/>
  <c r="BN6" i="1"/>
  <c r="BM6" i="1"/>
  <c r="BN9" i="1"/>
  <c r="BM9" i="1"/>
  <c r="BN20" i="1"/>
  <c r="BM20" i="1"/>
  <c r="BM30" i="1"/>
  <c r="BN30" i="1"/>
  <c r="BN41" i="1"/>
  <c r="BM41" i="1"/>
  <c r="BM11" i="1"/>
  <c r="BN11" i="1"/>
  <c r="BN37" i="1"/>
  <c r="BM37" i="1"/>
  <c r="BM7" i="1"/>
  <c r="BN7" i="1"/>
  <c r="BN24" i="1"/>
  <c r="BM24" i="1"/>
  <c r="BN3" i="1"/>
  <c r="BM3" i="1"/>
  <c r="BM59" i="1"/>
  <c r="BN59" i="1"/>
  <c r="BN53" i="1"/>
  <c r="BM53" i="1"/>
  <c r="BN18" i="1"/>
  <c r="BM18" i="1"/>
  <c r="BM55" i="1"/>
  <c r="BN55" i="1"/>
  <c r="BN45" i="1"/>
  <c r="BM45" i="1"/>
  <c r="BM14" i="1"/>
  <c r="BN14" i="1"/>
  <c r="BN52" i="1"/>
  <c r="BM52" i="1"/>
  <c r="BM51" i="1"/>
  <c r="BN51" i="1"/>
  <c r="BN13" i="1"/>
  <c r="BM13" i="1"/>
  <c r="BN26" i="1"/>
  <c r="BM26" i="1"/>
  <c r="BN57" i="1"/>
  <c r="BM57" i="1"/>
  <c r="BN8" i="1"/>
  <c r="BM8" i="1"/>
  <c r="BN36" i="1"/>
  <c r="BM36" i="1"/>
  <c r="BN28" i="1"/>
  <c r="BM28" i="1"/>
  <c r="BM35" i="1"/>
  <c r="BN35" i="1"/>
  <c r="BM43" i="1"/>
  <c r="BN43" i="1"/>
  <c r="BM34" i="1"/>
  <c r="BN34" i="1"/>
  <c r="BM39" i="1"/>
  <c r="BN39" i="1"/>
  <c r="BN46" i="1"/>
  <c r="BM46" i="1"/>
  <c r="BN48" i="1"/>
  <c r="BM48" i="1"/>
  <c r="BM42" i="1"/>
  <c r="BN42" i="1"/>
  <c r="BM27" i="1"/>
  <c r="BN27" i="1"/>
  <c r="BM50" i="1"/>
  <c r="BN50" i="1"/>
  <c r="BN40" i="1"/>
  <c r="BM40" i="1"/>
  <c r="BM23" i="1"/>
  <c r="BN23" i="1"/>
  <c r="BN62" i="1"/>
  <c r="BM62" i="1"/>
  <c r="BM47" i="1"/>
  <c r="BN47" i="1"/>
  <c r="BM15" i="1"/>
  <c r="BN15" i="1"/>
  <c r="BN33" i="1"/>
  <c r="BM33" i="1"/>
  <c r="BN54" i="1"/>
  <c r="BM54" i="1"/>
  <c r="BM22" i="1"/>
  <c r="BN22" i="1"/>
  <c r="BN49" i="1"/>
  <c r="BM49" i="1"/>
  <c r="BN56" i="1"/>
  <c r="BM56" i="1"/>
  <c r="BO44" i="1"/>
  <c r="BS44" i="1"/>
  <c r="BQ44" i="1"/>
  <c r="BP44" i="1"/>
  <c r="BR44" i="1"/>
  <c r="BQ41" i="1"/>
  <c r="BO41" i="1"/>
  <c r="BS41" i="1"/>
  <c r="BP41" i="1"/>
  <c r="BR41" i="1"/>
  <c r="BR43" i="1"/>
  <c r="BQ43" i="1"/>
  <c r="BS43" i="1"/>
  <c r="BO43" i="1"/>
  <c r="BP43" i="1"/>
  <c r="BP25" i="1"/>
  <c r="BR25" i="1"/>
  <c r="BQ25" i="1"/>
  <c r="BS25" i="1"/>
  <c r="BO25" i="1"/>
  <c r="BP37" i="1"/>
  <c r="BS37" i="1"/>
  <c r="BO37" i="1"/>
  <c r="BR37" i="1"/>
  <c r="BQ37" i="1"/>
  <c r="BR39" i="1"/>
  <c r="BS39" i="1"/>
  <c r="BP39" i="1"/>
  <c r="BQ39" i="1"/>
  <c r="BO39" i="1"/>
  <c r="BR21" i="1"/>
  <c r="BP21" i="1"/>
  <c r="BS21" i="1"/>
  <c r="BO21" i="1"/>
  <c r="BQ21" i="1"/>
  <c r="BO29" i="1"/>
  <c r="BS29" i="1"/>
  <c r="BQ29" i="1"/>
  <c r="BP29" i="1"/>
  <c r="BR29" i="1"/>
  <c r="BO19" i="1"/>
  <c r="BR19" i="1"/>
  <c r="BP19" i="1"/>
  <c r="BS19" i="1"/>
  <c r="BQ19" i="1"/>
  <c r="BR10" i="1"/>
  <c r="BQ10" i="1"/>
  <c r="BO10" i="1"/>
  <c r="BS10" i="1"/>
  <c r="BP10" i="1"/>
  <c r="BP32" i="1"/>
  <c r="BR32" i="1"/>
  <c r="BQ32" i="1"/>
  <c r="BO32" i="1"/>
  <c r="BS32" i="1"/>
  <c r="BS63" i="1"/>
  <c r="BR63" i="1"/>
  <c r="BQ63" i="1"/>
  <c r="BO63" i="1"/>
  <c r="BP63" i="1"/>
  <c r="BQ61" i="1"/>
  <c r="BO61" i="1"/>
  <c r="BS61" i="1"/>
  <c r="BP61" i="1"/>
  <c r="BR61" i="1"/>
  <c r="BP38" i="1"/>
  <c r="BO38" i="1"/>
  <c r="BS38" i="1"/>
  <c r="BR38" i="1"/>
  <c r="BQ38" i="1"/>
  <c r="BO9" i="1"/>
  <c r="BS9" i="1"/>
  <c r="BQ9" i="1"/>
  <c r="BP9" i="1"/>
  <c r="BR9" i="1"/>
  <c r="BO24" i="1"/>
  <c r="BS24" i="1"/>
  <c r="BQ24" i="1"/>
  <c r="BP24" i="1"/>
  <c r="BR24" i="1"/>
  <c r="BQ3" i="1"/>
  <c r="BO3" i="1"/>
  <c r="BR3" i="1"/>
  <c r="BP3" i="1"/>
  <c r="BS3" i="1"/>
  <c r="BR59" i="1"/>
  <c r="BP59" i="1"/>
  <c r="BQ59" i="1"/>
  <c r="BO59" i="1"/>
  <c r="BS59" i="1"/>
  <c r="BQ53" i="1"/>
  <c r="BO53" i="1"/>
  <c r="BS53" i="1"/>
  <c r="BP53" i="1"/>
  <c r="BR53" i="1"/>
  <c r="BR18" i="1"/>
  <c r="BO18" i="1"/>
  <c r="BS18" i="1"/>
  <c r="BP18" i="1"/>
  <c r="BQ18" i="1"/>
  <c r="BP55" i="1"/>
  <c r="BS55" i="1"/>
  <c r="BR55" i="1"/>
  <c r="BO55" i="1"/>
  <c r="BQ55" i="1"/>
  <c r="BP45" i="1"/>
  <c r="BQ45" i="1"/>
  <c r="BS45" i="1"/>
  <c r="BR45" i="1"/>
  <c r="BO45" i="1"/>
  <c r="BQ62" i="1"/>
  <c r="BO62" i="1"/>
  <c r="BR62" i="1"/>
  <c r="BS62" i="1"/>
  <c r="BP62" i="1"/>
  <c r="BO52" i="1"/>
  <c r="BS52" i="1"/>
  <c r="BQ52" i="1"/>
  <c r="BP52" i="1"/>
  <c r="BR52" i="1"/>
  <c r="BO51" i="1"/>
  <c r="BR51" i="1"/>
  <c r="BP51" i="1"/>
  <c r="BS51" i="1"/>
  <c r="BQ51" i="1"/>
  <c r="BQ13" i="1"/>
  <c r="BO13" i="1"/>
  <c r="BS13" i="1"/>
  <c r="BR13" i="1"/>
  <c r="BP13" i="1"/>
  <c r="BO26" i="1"/>
  <c r="BS26" i="1"/>
  <c r="BP26" i="1"/>
  <c r="BQ26" i="1"/>
  <c r="BR26" i="1"/>
  <c r="BP57" i="1"/>
  <c r="BQ57" i="1"/>
  <c r="BS57" i="1"/>
  <c r="BR57" i="1"/>
  <c r="BO57" i="1"/>
  <c r="BR8" i="1"/>
  <c r="BP8" i="1"/>
  <c r="BO8" i="1"/>
  <c r="BS8" i="1"/>
  <c r="BQ8" i="1"/>
  <c r="BO36" i="1"/>
  <c r="BS36" i="1"/>
  <c r="BQ36" i="1"/>
  <c r="BP36" i="1"/>
  <c r="BR36" i="1"/>
  <c r="BR28" i="1"/>
  <c r="BP28" i="1"/>
  <c r="BO28" i="1"/>
  <c r="BS28" i="1"/>
  <c r="BQ28" i="1"/>
  <c r="BR30" i="1"/>
  <c r="BO30" i="1"/>
  <c r="BQ30" i="1"/>
  <c r="BP30" i="1"/>
  <c r="BS30" i="1"/>
  <c r="BO35" i="1"/>
  <c r="BP35" i="1"/>
  <c r="BR35" i="1"/>
  <c r="BS35" i="1"/>
  <c r="BQ35" i="1"/>
  <c r="BO16" i="1"/>
  <c r="BS16" i="1"/>
  <c r="BQ16" i="1"/>
  <c r="BR16" i="1"/>
  <c r="BP16" i="1"/>
  <c r="BO11" i="1"/>
  <c r="BQ11" i="1"/>
  <c r="BS11" i="1"/>
  <c r="BR11" i="1"/>
  <c r="BP11" i="1"/>
  <c r="BP34" i="1"/>
  <c r="BQ34" i="1"/>
  <c r="BO34" i="1"/>
  <c r="BR34" i="1"/>
  <c r="BS34" i="1"/>
  <c r="BO4" i="1"/>
  <c r="BS4" i="1"/>
  <c r="BQ4" i="1"/>
  <c r="BP4" i="1"/>
  <c r="BR4" i="1"/>
  <c r="BR7" i="1"/>
  <c r="BO7" i="1"/>
  <c r="BS7" i="1"/>
  <c r="BP7" i="1"/>
  <c r="BQ7" i="1"/>
  <c r="BP46" i="1"/>
  <c r="BS46" i="1"/>
  <c r="BO46" i="1"/>
  <c r="BR46" i="1"/>
  <c r="BQ46" i="1"/>
  <c r="BO60" i="1"/>
  <c r="BS60" i="1"/>
  <c r="BQ60" i="1"/>
  <c r="BP60" i="1"/>
  <c r="BR60" i="1"/>
  <c r="BP58" i="1"/>
  <c r="BS58" i="1"/>
  <c r="BO58" i="1"/>
  <c r="BQ58" i="1"/>
  <c r="BR58" i="1"/>
  <c r="BP17" i="1"/>
  <c r="BR17" i="1"/>
  <c r="BQ17" i="1"/>
  <c r="BO17" i="1"/>
  <c r="BS17" i="1"/>
  <c r="BP12" i="1"/>
  <c r="BR12" i="1"/>
  <c r="BO12" i="1"/>
  <c r="BQ12" i="1"/>
  <c r="BS12" i="1"/>
  <c r="BO31" i="1"/>
  <c r="BQ31" i="1"/>
  <c r="BP31" i="1"/>
  <c r="BS31" i="1"/>
  <c r="BR31" i="1"/>
  <c r="BP5" i="1"/>
  <c r="BR5" i="1"/>
  <c r="BQ5" i="1"/>
  <c r="BO5" i="1"/>
  <c r="BS5" i="1"/>
  <c r="BO6" i="1"/>
  <c r="BS6" i="1"/>
  <c r="BP6" i="1"/>
  <c r="BQ6" i="1"/>
  <c r="BR6" i="1"/>
  <c r="BQ20" i="1"/>
  <c r="BO20" i="1"/>
  <c r="BS20" i="1"/>
  <c r="BR20" i="1"/>
  <c r="BP20" i="1"/>
  <c r="BO48" i="1"/>
  <c r="BS48" i="1"/>
  <c r="BQ48" i="1"/>
  <c r="BP48" i="1"/>
  <c r="BR48" i="1"/>
  <c r="BQ42" i="1"/>
  <c r="BO42" i="1"/>
  <c r="BR42" i="1"/>
  <c r="BS42" i="1"/>
  <c r="BP42" i="1"/>
  <c r="BO27" i="1"/>
  <c r="BR27" i="1"/>
  <c r="BP27" i="1"/>
  <c r="BQ27" i="1"/>
  <c r="BS27" i="1"/>
  <c r="BP50" i="1"/>
  <c r="BR50" i="1"/>
  <c r="BS50" i="1"/>
  <c r="BO50" i="1"/>
  <c r="BQ50" i="1"/>
  <c r="BO40" i="1"/>
  <c r="BS40" i="1"/>
  <c r="BQ40" i="1"/>
  <c r="BP40" i="1"/>
  <c r="BR40" i="1"/>
  <c r="BS23" i="1"/>
  <c r="BO23" i="1"/>
  <c r="BQ23" i="1"/>
  <c r="BR23" i="1"/>
  <c r="BP23" i="1"/>
  <c r="BP14" i="1"/>
  <c r="BS14" i="1"/>
  <c r="BO14" i="1"/>
  <c r="BQ14" i="1"/>
  <c r="BR14" i="1"/>
  <c r="BO47" i="1"/>
  <c r="BR47" i="1"/>
  <c r="BQ47" i="1"/>
  <c r="BP47" i="1"/>
  <c r="BS47" i="1"/>
  <c r="BO15" i="1"/>
  <c r="BS15" i="1"/>
  <c r="BR15" i="1"/>
  <c r="BQ15" i="1"/>
  <c r="BP15" i="1"/>
  <c r="BQ33" i="1"/>
  <c r="BO33" i="1"/>
  <c r="BS33" i="1"/>
  <c r="BP33" i="1"/>
  <c r="BR33" i="1"/>
  <c r="BQ54" i="1"/>
  <c r="BR54" i="1"/>
  <c r="BO54" i="1"/>
  <c r="BP54" i="1"/>
  <c r="BS54" i="1"/>
  <c r="BQ22" i="1"/>
  <c r="BO22" i="1"/>
  <c r="BR22" i="1"/>
  <c r="BP22" i="1"/>
  <c r="BS22" i="1"/>
  <c r="BO49" i="1"/>
  <c r="BQ49" i="1"/>
  <c r="BR49" i="1"/>
  <c r="BP49" i="1"/>
  <c r="BS49" i="1"/>
  <c r="BO56" i="1"/>
  <c r="BS56" i="1"/>
  <c r="BQ56" i="1"/>
  <c r="BP56" i="1"/>
  <c r="BR56" i="1"/>
  <c r="AW5" i="1"/>
  <c r="AD4" i="1"/>
  <c r="AF4" i="1" s="1"/>
  <c r="AC4" i="1"/>
  <c r="AA6" i="1"/>
  <c r="AB5" i="1"/>
  <c r="BU22" i="1" l="1"/>
  <c r="CA49" i="1"/>
  <c r="BZ40" i="1"/>
  <c r="BY56" i="1"/>
  <c r="BW54" i="1"/>
  <c r="BV38" i="1"/>
  <c r="BX38" i="1"/>
  <c r="BY54" i="1"/>
  <c r="BU15" i="1"/>
  <c r="BU47" i="1"/>
  <c r="BV14" i="1"/>
  <c r="BX14" i="1"/>
  <c r="BY50" i="1"/>
  <c r="BZ50" i="1"/>
  <c r="BX27" i="1"/>
  <c r="BW27" i="1"/>
  <c r="BV42" i="1"/>
  <c r="BZ48" i="1"/>
  <c r="BU48" i="1"/>
  <c r="BX20" i="1"/>
  <c r="BY20" i="1"/>
  <c r="BY6" i="1"/>
  <c r="BU6" i="1"/>
  <c r="BY5" i="1"/>
  <c r="BZ31" i="1"/>
  <c r="BY31" i="1"/>
  <c r="BY12" i="1"/>
  <c r="BV12" i="1"/>
  <c r="BY17" i="1"/>
  <c r="BX17" i="1"/>
  <c r="BW58" i="1"/>
  <c r="BV60" i="1"/>
  <c r="BU60" i="1"/>
  <c r="BV46" i="1"/>
  <c r="CA46" i="1"/>
  <c r="BU7" i="1"/>
  <c r="BZ7" i="1"/>
  <c r="BY4" i="1"/>
  <c r="CA34" i="1"/>
  <c r="BY34" i="1"/>
  <c r="BZ11" i="1"/>
  <c r="BW11" i="1"/>
  <c r="BZ16" i="1"/>
  <c r="BW16" i="1"/>
  <c r="BZ35" i="1"/>
  <c r="CA30" i="1"/>
  <c r="BW30" i="1"/>
  <c r="BU28" i="1"/>
  <c r="BZ28" i="1"/>
  <c r="BX36" i="1"/>
  <c r="BW36" i="1"/>
  <c r="BW8" i="1"/>
  <c r="BU57" i="1"/>
  <c r="BV57" i="1"/>
  <c r="BV26" i="1"/>
  <c r="BU26" i="1"/>
  <c r="BV13" i="1"/>
  <c r="BU13" i="1"/>
  <c r="BZ51" i="1"/>
  <c r="BV52" i="1"/>
  <c r="CA62" i="1"/>
  <c r="BU62" i="1"/>
  <c r="BZ45" i="1"/>
  <c r="BX45" i="1"/>
  <c r="BU55" i="1"/>
  <c r="BY18" i="1"/>
  <c r="BW18" i="1"/>
  <c r="BU53" i="1"/>
  <c r="BW53" i="1"/>
  <c r="BY59" i="1"/>
  <c r="BZ59" i="1"/>
  <c r="BU3" i="1"/>
  <c r="BZ24" i="1"/>
  <c r="BU24" i="1"/>
  <c r="BZ9" i="1"/>
  <c r="CA9" i="1"/>
  <c r="BV49" i="1"/>
  <c r="BX22" i="1"/>
  <c r="CA33" i="1"/>
  <c r="CA15" i="1"/>
  <c r="BV47" i="1"/>
  <c r="BW23" i="1"/>
  <c r="BU40" i="1"/>
  <c r="CA61" i="1"/>
  <c r="BX63" i="1"/>
  <c r="BW32" i="1"/>
  <c r="BZ10" i="1"/>
  <c r="BV29" i="1"/>
  <c r="BU21" i="1"/>
  <c r="BY39" i="1"/>
  <c r="BW25" i="1"/>
  <c r="BV43" i="1"/>
  <c r="BU41" i="1"/>
  <c r="BY44" i="1"/>
  <c r="BU56" i="1"/>
  <c r="BY49" i="1"/>
  <c r="BV54" i="1"/>
  <c r="BW33" i="1"/>
  <c r="BV15" i="1"/>
  <c r="BW47" i="1"/>
  <c r="BX23" i="1"/>
  <c r="BV40" i="1"/>
  <c r="BW50" i="1"/>
  <c r="BX42" i="1"/>
  <c r="BV48" i="1"/>
  <c r="BZ20" i="1"/>
  <c r="BX6" i="1"/>
  <c r="BZ5" i="1"/>
  <c r="BV31" i="1"/>
  <c r="BX12" i="1"/>
  <c r="BZ58" i="1"/>
  <c r="BZ60" i="1"/>
  <c r="BZ46" i="1"/>
  <c r="BV7" i="1"/>
  <c r="BU4" i="1"/>
  <c r="BX34" i="1"/>
  <c r="BU11" i="1"/>
  <c r="BY35" i="1"/>
  <c r="BX30" i="1"/>
  <c r="CA28" i="1"/>
  <c r="BY36" i="1"/>
  <c r="BX8" i="1"/>
  <c r="BY57" i="1"/>
  <c r="BW26" i="1"/>
  <c r="BY51" i="1"/>
  <c r="BZ52" i="1"/>
  <c r="BV62" i="1"/>
  <c r="CA45" i="1"/>
  <c r="BV55" i="1"/>
  <c r="BU18" i="1"/>
  <c r="BX53" i="1"/>
  <c r="CA3" i="1"/>
  <c r="BV24" i="1"/>
  <c r="BX9" i="1"/>
  <c r="CA38" i="1"/>
  <c r="BW61" i="1"/>
  <c r="CA63" i="1"/>
  <c r="BX32" i="1"/>
  <c r="BY19" i="1"/>
  <c r="BZ29" i="1"/>
  <c r="BW21" i="1"/>
  <c r="BX39" i="1"/>
  <c r="BW37" i="1"/>
  <c r="BV25" i="1"/>
  <c r="BZ43" i="1"/>
  <c r="CA41" i="1"/>
  <c r="BU44" i="1"/>
  <c r="BZ56" i="1"/>
  <c r="CA56" i="1"/>
  <c r="BX49" i="1"/>
  <c r="BW49" i="1"/>
  <c r="BV22" i="1"/>
  <c r="CA54" i="1"/>
  <c r="BZ54" i="1"/>
  <c r="BX33" i="1"/>
  <c r="BY33" i="1"/>
  <c r="BY15" i="1"/>
  <c r="BW15" i="1"/>
  <c r="BY47" i="1"/>
  <c r="BZ14" i="1"/>
  <c r="CA14" i="1"/>
  <c r="BZ23" i="1"/>
  <c r="BU23" i="1"/>
  <c r="BX40" i="1"/>
  <c r="BW40" i="1"/>
  <c r="CA50" i="1"/>
  <c r="CA27" i="1"/>
  <c r="BV27" i="1"/>
  <c r="CA42" i="1"/>
  <c r="BW42" i="1"/>
  <c r="BX48" i="1"/>
  <c r="BW48" i="1"/>
  <c r="CA20" i="1"/>
  <c r="BZ6" i="1"/>
  <c r="CA6" i="1"/>
  <c r="CA5" i="1"/>
  <c r="BV5" i="1"/>
  <c r="BU31" i="1"/>
  <c r="BW31" i="1"/>
  <c r="BU12" i="1"/>
  <c r="CA17" i="1"/>
  <c r="BZ17" i="1"/>
  <c r="BY58" i="1"/>
  <c r="BU58" i="1"/>
  <c r="BX60" i="1"/>
  <c r="BW60" i="1"/>
  <c r="BU46" i="1"/>
  <c r="BY7" i="1"/>
  <c r="CA7" i="1"/>
  <c r="BZ4" i="1"/>
  <c r="CA4" i="1"/>
  <c r="BW34" i="1"/>
  <c r="BV34" i="1"/>
  <c r="BY11" i="1"/>
  <c r="BX16" i="1"/>
  <c r="BU16" i="1"/>
  <c r="BV35" i="1"/>
  <c r="BU35" i="1"/>
  <c r="BU30" i="1"/>
  <c r="BZ30" i="1"/>
  <c r="BW28" i="1"/>
  <c r="BZ36" i="1"/>
  <c r="BU36" i="1"/>
  <c r="BU8" i="1"/>
  <c r="BZ8" i="1"/>
  <c r="BZ57" i="1"/>
  <c r="BX57" i="1"/>
  <c r="BX26" i="1"/>
  <c r="BX13" i="1"/>
  <c r="BW13" i="1"/>
  <c r="CA51" i="1"/>
  <c r="BU51" i="1"/>
  <c r="BX52" i="1"/>
  <c r="BW52" i="1"/>
  <c r="BZ62" i="1"/>
  <c r="BW45" i="1"/>
  <c r="BV45" i="1"/>
  <c r="BY55" i="1"/>
  <c r="CA55" i="1"/>
  <c r="BX18" i="1"/>
  <c r="BV18" i="1"/>
  <c r="CA53" i="1"/>
  <c r="CA59" i="1"/>
  <c r="BU59" i="1"/>
  <c r="BX3" i="1"/>
  <c r="BW3" i="1"/>
  <c r="BX24" i="1"/>
  <c r="BW24" i="1"/>
  <c r="BY9" i="1"/>
  <c r="BY38" i="1"/>
  <c r="BW38" i="1"/>
  <c r="BU61" i="1"/>
  <c r="BY61" i="1"/>
  <c r="BU63" i="1"/>
  <c r="BV63" i="1"/>
  <c r="BU32" i="1"/>
  <c r="BX10" i="1"/>
  <c r="BY10" i="1"/>
  <c r="CA19" i="1"/>
  <c r="BZ19" i="1"/>
  <c r="BX29" i="1"/>
  <c r="BW29" i="1"/>
  <c r="CA21" i="1"/>
  <c r="BV39" i="1"/>
  <c r="BU39" i="1"/>
  <c r="BV37" i="1"/>
  <c r="CA37" i="1"/>
  <c r="BU25" i="1"/>
  <c r="BX25" i="1"/>
  <c r="CA43" i="1"/>
  <c r="BZ41" i="1"/>
  <c r="BW41" i="1"/>
  <c r="BV44" i="1"/>
  <c r="CA44" i="1"/>
  <c r="BZ63" i="1"/>
  <c r="BV32" i="1"/>
  <c r="BU10" i="1"/>
  <c r="BU19" i="1"/>
  <c r="BU29" i="1"/>
  <c r="BZ21" i="1"/>
  <c r="BZ39" i="1"/>
  <c r="BZ37" i="1"/>
  <c r="BZ25" i="1"/>
  <c r="BU43" i="1"/>
  <c r="BY41" i="1"/>
  <c r="BV56" i="1"/>
  <c r="BU49" i="1"/>
  <c r="BZ22" i="1"/>
  <c r="BY22" i="1"/>
  <c r="BZ33" i="1"/>
  <c r="BX15" i="1"/>
  <c r="BX47" i="1"/>
  <c r="BW14" i="1"/>
  <c r="BV23" i="1"/>
  <c r="CA40" i="1"/>
  <c r="BX50" i="1"/>
  <c r="BU27" i="1"/>
  <c r="BU42" i="1"/>
  <c r="CA48" i="1"/>
  <c r="BU20" i="1"/>
  <c r="BU5" i="1"/>
  <c r="CA31" i="1"/>
  <c r="BW12" i="1"/>
  <c r="BU17" i="1"/>
  <c r="CA58" i="1"/>
  <c r="CA60" i="1"/>
  <c r="BX46" i="1"/>
  <c r="BV4" i="1"/>
  <c r="BZ34" i="1"/>
  <c r="CA11" i="1"/>
  <c r="BY16" i="1"/>
  <c r="BX35" i="1"/>
  <c r="BV30" i="1"/>
  <c r="BV28" i="1"/>
  <c r="BY8" i="1"/>
  <c r="BW57" i="1"/>
  <c r="BY26" i="1"/>
  <c r="CA13" i="1"/>
  <c r="BV51" i="1"/>
  <c r="CA52" i="1"/>
  <c r="BY62" i="1"/>
  <c r="BZ55" i="1"/>
  <c r="BZ18" i="1"/>
  <c r="BY53" i="1"/>
  <c r="BX59" i="1"/>
  <c r="BV3" i="1"/>
  <c r="CA24" i="1"/>
  <c r="BW9" i="1"/>
  <c r="BZ61" i="1"/>
  <c r="BW63" i="1"/>
  <c r="BY32" i="1"/>
  <c r="BW10" i="1"/>
  <c r="BV19" i="1"/>
  <c r="CA29" i="1"/>
  <c r="BV21" i="1"/>
  <c r="BY37" i="1"/>
  <c r="CA25" i="1"/>
  <c r="BW43" i="1"/>
  <c r="BZ44" i="1"/>
  <c r="BX56" i="1"/>
  <c r="BW56" i="1"/>
  <c r="BZ49" i="1"/>
  <c r="CA22" i="1"/>
  <c r="BW22" i="1"/>
  <c r="BX54" i="1"/>
  <c r="BU54" i="1"/>
  <c r="BV33" i="1"/>
  <c r="BU33" i="1"/>
  <c r="BZ15" i="1"/>
  <c r="CA47" i="1"/>
  <c r="BZ47" i="1"/>
  <c r="BY14" i="1"/>
  <c r="BU14" i="1"/>
  <c r="BY23" i="1"/>
  <c r="CA23" i="1"/>
  <c r="BY40" i="1"/>
  <c r="BU52" i="1"/>
  <c r="BU50" i="1"/>
  <c r="BV50" i="1"/>
  <c r="BY27" i="1"/>
  <c r="BZ27" i="1"/>
  <c r="BZ42" i="1"/>
  <c r="BY42" i="1"/>
  <c r="BY48" i="1"/>
  <c r="BV20" i="1"/>
  <c r="BW20" i="1"/>
  <c r="BV6" i="1"/>
  <c r="BW6" i="1"/>
  <c r="BW5" i="1"/>
  <c r="BX5" i="1"/>
  <c r="BX31" i="1"/>
  <c r="CA12" i="1"/>
  <c r="BZ12" i="1"/>
  <c r="BW17" i="1"/>
  <c r="BV17" i="1"/>
  <c r="BV58" i="1"/>
  <c r="BX58" i="1"/>
  <c r="BY60" i="1"/>
  <c r="BY46" i="1"/>
  <c r="BW46" i="1"/>
  <c r="BX62" i="1"/>
  <c r="BX7" i="1"/>
  <c r="BW7" i="1"/>
  <c r="BX4" i="1"/>
  <c r="BW4" i="1"/>
  <c r="BU34" i="1"/>
  <c r="BX11" i="1"/>
  <c r="BV11" i="1"/>
  <c r="BV16" i="1"/>
  <c r="CA16" i="1"/>
  <c r="CA35" i="1"/>
  <c r="BW35" i="1"/>
  <c r="BY30" i="1"/>
  <c r="BY28" i="1"/>
  <c r="BX28" i="1"/>
  <c r="BV36" i="1"/>
  <c r="CA36" i="1"/>
  <c r="CA8" i="1"/>
  <c r="BV8" i="1"/>
  <c r="CA57" i="1"/>
  <c r="BZ26" i="1"/>
  <c r="CA26" i="1"/>
  <c r="BZ13" i="1"/>
  <c r="BY13" i="1"/>
  <c r="BX51" i="1"/>
  <c r="BW51" i="1"/>
  <c r="BY52" i="1"/>
  <c r="BW62" i="1"/>
  <c r="BU45" i="1"/>
  <c r="BY45" i="1"/>
  <c r="BW55" i="1"/>
  <c r="BX55" i="1"/>
  <c r="CA18" i="1"/>
  <c r="BZ53" i="1"/>
  <c r="BV53" i="1"/>
  <c r="BW59" i="1"/>
  <c r="BV59" i="1"/>
  <c r="BZ3" i="1"/>
  <c r="BY3" i="1"/>
  <c r="BY24" i="1"/>
  <c r="BV9" i="1"/>
  <c r="BU9" i="1"/>
  <c r="BZ38" i="1"/>
  <c r="BU38" i="1"/>
  <c r="BX61" i="1"/>
  <c r="BV61" i="1"/>
  <c r="BY63" i="1"/>
  <c r="CA32" i="1"/>
  <c r="BZ32" i="1"/>
  <c r="CA10" i="1"/>
  <c r="BV10" i="1"/>
  <c r="BX19" i="1"/>
  <c r="BW19" i="1"/>
  <c r="BY29" i="1"/>
  <c r="BY21" i="1"/>
  <c r="BX21" i="1"/>
  <c r="BW39" i="1"/>
  <c r="CA39" i="1"/>
  <c r="BU37" i="1"/>
  <c r="BX37" i="1"/>
  <c r="BY25" i="1"/>
  <c r="BX43" i="1"/>
  <c r="BY43" i="1"/>
  <c r="BX41" i="1"/>
  <c r="BV41" i="1"/>
  <c r="BX44" i="1"/>
  <c r="BW44" i="1"/>
  <c r="AW6" i="1"/>
  <c r="AA7" i="1"/>
  <c r="AB6" i="1"/>
  <c r="AD5" i="1"/>
  <c r="AF5" i="1" s="1"/>
  <c r="AC5" i="1"/>
  <c r="AE4" i="1"/>
  <c r="AG4" i="1" s="1"/>
  <c r="AN4" i="1"/>
  <c r="AM4" i="1"/>
  <c r="AL4" i="1"/>
  <c r="AJ4" i="1"/>
  <c r="AI4" i="1"/>
  <c r="AH4" i="1"/>
  <c r="AK4" i="1"/>
  <c r="CA1" i="1" l="1"/>
  <c r="BY1" i="1"/>
  <c r="BZ1" i="1"/>
  <c r="BV1" i="1"/>
  <c r="BW1" i="1"/>
  <c r="BU1" i="1"/>
  <c r="BX1" i="1"/>
  <c r="AW7" i="1"/>
  <c r="AD6" i="1"/>
  <c r="AF6" i="1" s="1"/>
  <c r="AC6" i="1"/>
  <c r="AA8" i="1"/>
  <c r="AB7" i="1"/>
  <c r="AE5" i="1"/>
  <c r="AG5" i="1" s="1"/>
  <c r="AM5" i="1"/>
  <c r="AN5" i="1"/>
  <c r="AL5" i="1"/>
  <c r="AK5" i="1"/>
  <c r="AJ5" i="1"/>
  <c r="AI5" i="1"/>
  <c r="AH5" i="1"/>
  <c r="CE6" i="1" l="1"/>
  <c r="CE10" i="1"/>
  <c r="CE14" i="1"/>
  <c r="CE18" i="1"/>
  <c r="CE22" i="1"/>
  <c r="CE26" i="1"/>
  <c r="CE30" i="1"/>
  <c r="CE34" i="1"/>
  <c r="CE38" i="1"/>
  <c r="CE42" i="1"/>
  <c r="CE46" i="1"/>
  <c r="CE50" i="1"/>
  <c r="CE5" i="1"/>
  <c r="CE9" i="1"/>
  <c r="CE13" i="1"/>
  <c r="CE17" i="1"/>
  <c r="CE21" i="1"/>
  <c r="CE25" i="1"/>
  <c r="CE29" i="1"/>
  <c r="CE33" i="1"/>
  <c r="CE4" i="1"/>
  <c r="CE8" i="1"/>
  <c r="CE12" i="1"/>
  <c r="CE16" i="1"/>
  <c r="CE20" i="1"/>
  <c r="CE24" i="1"/>
  <c r="CE28" i="1"/>
  <c r="CE32" i="1"/>
  <c r="CE36" i="1"/>
  <c r="CE40" i="1"/>
  <c r="CE44" i="1"/>
  <c r="CE48" i="1"/>
  <c r="CE52" i="1"/>
  <c r="CE11" i="1"/>
  <c r="CE27" i="1"/>
  <c r="CE35" i="1"/>
  <c r="CE43" i="1"/>
  <c r="CE51" i="1"/>
  <c r="CE55" i="1"/>
  <c r="CE59" i="1"/>
  <c r="CE63" i="1"/>
  <c r="CE54" i="1"/>
  <c r="CE3" i="1"/>
  <c r="CE37" i="1"/>
  <c r="CE45" i="1"/>
  <c r="CE7" i="1"/>
  <c r="CE23" i="1"/>
  <c r="CE41" i="1"/>
  <c r="CE49" i="1"/>
  <c r="CE58" i="1"/>
  <c r="CE62" i="1"/>
  <c r="CE19" i="1"/>
  <c r="CE39" i="1"/>
  <c r="CE47" i="1"/>
  <c r="CE53" i="1"/>
  <c r="CE57" i="1"/>
  <c r="CE61" i="1"/>
  <c r="CE15" i="1"/>
  <c r="CE31" i="1"/>
  <c r="CE56" i="1"/>
  <c r="CE60" i="1"/>
  <c r="CD5" i="1"/>
  <c r="CD9" i="1"/>
  <c r="CD13" i="1"/>
  <c r="CD17" i="1"/>
  <c r="CD21" i="1"/>
  <c r="CD25" i="1"/>
  <c r="CD29" i="1"/>
  <c r="CD33" i="1"/>
  <c r="CD37" i="1"/>
  <c r="CD41" i="1"/>
  <c r="CD45" i="1"/>
  <c r="CD49" i="1"/>
  <c r="CD4" i="1"/>
  <c r="CD8" i="1"/>
  <c r="CD12" i="1"/>
  <c r="CD16" i="1"/>
  <c r="CD20" i="1"/>
  <c r="CD24" i="1"/>
  <c r="CD28" i="1"/>
  <c r="CD32" i="1"/>
  <c r="CD7" i="1"/>
  <c r="CD11" i="1"/>
  <c r="CD15" i="1"/>
  <c r="CD19" i="1"/>
  <c r="CD23" i="1"/>
  <c r="CD27" i="1"/>
  <c r="CD31" i="1"/>
  <c r="CD35" i="1"/>
  <c r="CD39" i="1"/>
  <c r="CD43" i="1"/>
  <c r="CD47" i="1"/>
  <c r="CD51" i="1"/>
  <c r="CD18" i="1"/>
  <c r="CD34" i="1"/>
  <c r="CD42" i="1"/>
  <c r="CD50" i="1"/>
  <c r="CD54" i="1"/>
  <c r="CD58" i="1"/>
  <c r="CD62" i="1"/>
  <c r="CD53" i="1"/>
  <c r="CD57" i="1"/>
  <c r="CD61" i="1"/>
  <c r="CD14" i="1"/>
  <c r="CD30" i="1"/>
  <c r="CD40" i="1"/>
  <c r="CD48" i="1"/>
  <c r="CD10" i="1"/>
  <c r="CD26" i="1"/>
  <c r="CD38" i="1"/>
  <c r="CD46" i="1"/>
  <c r="CD56" i="1"/>
  <c r="CD60" i="1"/>
  <c r="CD3" i="1"/>
  <c r="CD6" i="1"/>
  <c r="CD22" i="1"/>
  <c r="CD36" i="1"/>
  <c r="CD44" i="1"/>
  <c r="CD52" i="1"/>
  <c r="CD55" i="1"/>
  <c r="CD59" i="1"/>
  <c r="CD63" i="1"/>
  <c r="CF7" i="1"/>
  <c r="CF11" i="1"/>
  <c r="CF15" i="1"/>
  <c r="CF19" i="1"/>
  <c r="CF23" i="1"/>
  <c r="CF27" i="1"/>
  <c r="CF31" i="1"/>
  <c r="CF35" i="1"/>
  <c r="CF39" i="1"/>
  <c r="CF43" i="1"/>
  <c r="CF47" i="1"/>
  <c r="CF51" i="1"/>
  <c r="CF6" i="1"/>
  <c r="CF10" i="1"/>
  <c r="CF14" i="1"/>
  <c r="CF18" i="1"/>
  <c r="CF22" i="1"/>
  <c r="CF26" i="1"/>
  <c r="CF30" i="1"/>
  <c r="CF5" i="1"/>
  <c r="CF9" i="1"/>
  <c r="CF13" i="1"/>
  <c r="CF17" i="1"/>
  <c r="CF21" i="1"/>
  <c r="CF25" i="1"/>
  <c r="CF29" i="1"/>
  <c r="CF33" i="1"/>
  <c r="CF37" i="1"/>
  <c r="CF41" i="1"/>
  <c r="CF45" i="1"/>
  <c r="CF49" i="1"/>
  <c r="CF4" i="1"/>
  <c r="CF20" i="1"/>
  <c r="CF36" i="1"/>
  <c r="CF44" i="1"/>
  <c r="CF52" i="1"/>
  <c r="CF56" i="1"/>
  <c r="CF60" i="1"/>
  <c r="CF3" i="1"/>
  <c r="CF55" i="1"/>
  <c r="CF59" i="1"/>
  <c r="CF63" i="1"/>
  <c r="CF57" i="1"/>
  <c r="CF16" i="1"/>
  <c r="CF32" i="1"/>
  <c r="CF34" i="1"/>
  <c r="CF42" i="1"/>
  <c r="CF50" i="1"/>
  <c r="CF61" i="1"/>
  <c r="CF12" i="1"/>
  <c r="CF28" i="1"/>
  <c r="CF40" i="1"/>
  <c r="CF48" i="1"/>
  <c r="CF54" i="1"/>
  <c r="CF58" i="1"/>
  <c r="CF62" i="1"/>
  <c r="CF8" i="1"/>
  <c r="CF24" i="1"/>
  <c r="CF38" i="1"/>
  <c r="CF46" i="1"/>
  <c r="CF53" i="1"/>
  <c r="CH5" i="1"/>
  <c r="CH9" i="1"/>
  <c r="CH13" i="1"/>
  <c r="CH17" i="1"/>
  <c r="CH21" i="1"/>
  <c r="CH25" i="1"/>
  <c r="CH29" i="1"/>
  <c r="CH33" i="1"/>
  <c r="CH37" i="1"/>
  <c r="CH41" i="1"/>
  <c r="CH45" i="1"/>
  <c r="CH49" i="1"/>
  <c r="CH4" i="1"/>
  <c r="CH8" i="1"/>
  <c r="CH12" i="1"/>
  <c r="CH16" i="1"/>
  <c r="CH20" i="1"/>
  <c r="CH24" i="1"/>
  <c r="CH28" i="1"/>
  <c r="CH32" i="1"/>
  <c r="CH7" i="1"/>
  <c r="CH11" i="1"/>
  <c r="CH15" i="1"/>
  <c r="CH19" i="1"/>
  <c r="CH23" i="1"/>
  <c r="CH27" i="1"/>
  <c r="CH31" i="1"/>
  <c r="CH35" i="1"/>
  <c r="CH39" i="1"/>
  <c r="CH43" i="1"/>
  <c r="CH47" i="1"/>
  <c r="CH51" i="1"/>
  <c r="CH6" i="1"/>
  <c r="CH22" i="1"/>
  <c r="CH38" i="1"/>
  <c r="CH46" i="1"/>
  <c r="CH54" i="1"/>
  <c r="CH58" i="1"/>
  <c r="CH62" i="1"/>
  <c r="CH57" i="1"/>
  <c r="CH61" i="1"/>
  <c r="CH55" i="1"/>
  <c r="CH59" i="1"/>
  <c r="CH18" i="1"/>
  <c r="CH36" i="1"/>
  <c r="CH44" i="1"/>
  <c r="CH53" i="1"/>
  <c r="CH40" i="1"/>
  <c r="CH63" i="1"/>
  <c r="CH14" i="1"/>
  <c r="CH30" i="1"/>
  <c r="CH34" i="1"/>
  <c r="CH42" i="1"/>
  <c r="CH50" i="1"/>
  <c r="CH52" i="1"/>
  <c r="CH56" i="1"/>
  <c r="CH60" i="1"/>
  <c r="CH3" i="1"/>
  <c r="CH10" i="1"/>
  <c r="CH26" i="1"/>
  <c r="CH48" i="1"/>
  <c r="CC4" i="1"/>
  <c r="CC8" i="1"/>
  <c r="CC12" i="1"/>
  <c r="CC16" i="1"/>
  <c r="CC20" i="1"/>
  <c r="CC24" i="1"/>
  <c r="CC28" i="1"/>
  <c r="CC32" i="1"/>
  <c r="CC36" i="1"/>
  <c r="CC40" i="1"/>
  <c r="CC44" i="1"/>
  <c r="CC48" i="1"/>
  <c r="CC52" i="1"/>
  <c r="CC7" i="1"/>
  <c r="CC11" i="1"/>
  <c r="CC15" i="1"/>
  <c r="CC19" i="1"/>
  <c r="CC23" i="1"/>
  <c r="CC27" i="1"/>
  <c r="CC31" i="1"/>
  <c r="CC6" i="1"/>
  <c r="CC10" i="1"/>
  <c r="CC14" i="1"/>
  <c r="CC18" i="1"/>
  <c r="CC22" i="1"/>
  <c r="CC26" i="1"/>
  <c r="CC30" i="1"/>
  <c r="CC34" i="1"/>
  <c r="CC38" i="1"/>
  <c r="CC42" i="1"/>
  <c r="CC46" i="1"/>
  <c r="CC50" i="1"/>
  <c r="CC9" i="1"/>
  <c r="CC25" i="1"/>
  <c r="CC41" i="1"/>
  <c r="CC49" i="1"/>
  <c r="CC53" i="1"/>
  <c r="CC57" i="1"/>
  <c r="CC61" i="1"/>
  <c r="CC56" i="1"/>
  <c r="CC43" i="1"/>
  <c r="CC51" i="1"/>
  <c r="CC5" i="1"/>
  <c r="CC21" i="1"/>
  <c r="CC39" i="1"/>
  <c r="CC47" i="1"/>
  <c r="CC60" i="1"/>
  <c r="CC54" i="1"/>
  <c r="CC17" i="1"/>
  <c r="CC33" i="1"/>
  <c r="CC37" i="1"/>
  <c r="CC45" i="1"/>
  <c r="CC55" i="1"/>
  <c r="CC59" i="1"/>
  <c r="CC63" i="1"/>
  <c r="CC13" i="1"/>
  <c r="CC29" i="1"/>
  <c r="CC35" i="1"/>
  <c r="CC58" i="1"/>
  <c r="CC62" i="1"/>
  <c r="CC3" i="1"/>
  <c r="CG4" i="1"/>
  <c r="CG8" i="1"/>
  <c r="CG12" i="1"/>
  <c r="CG16" i="1"/>
  <c r="CG20" i="1"/>
  <c r="CG24" i="1"/>
  <c r="CG28" i="1"/>
  <c r="CG32" i="1"/>
  <c r="CG36" i="1"/>
  <c r="CG40" i="1"/>
  <c r="CG44" i="1"/>
  <c r="CG48" i="1"/>
  <c r="CG7" i="1"/>
  <c r="CG11" i="1"/>
  <c r="CG15" i="1"/>
  <c r="CG19" i="1"/>
  <c r="CG23" i="1"/>
  <c r="CG27" i="1"/>
  <c r="CG31" i="1"/>
  <c r="CG6" i="1"/>
  <c r="CG10" i="1"/>
  <c r="CG14" i="1"/>
  <c r="CG18" i="1"/>
  <c r="CG22" i="1"/>
  <c r="CG26" i="1"/>
  <c r="CG30" i="1"/>
  <c r="CG34" i="1"/>
  <c r="CG38" i="1"/>
  <c r="CG42" i="1"/>
  <c r="CG46" i="1"/>
  <c r="CG50" i="1"/>
  <c r="CG13" i="1"/>
  <c r="CG29" i="1"/>
  <c r="CG37" i="1"/>
  <c r="CG45" i="1"/>
  <c r="CG53" i="1"/>
  <c r="CG57" i="1"/>
  <c r="CG61" i="1"/>
  <c r="CG51" i="1"/>
  <c r="CG60" i="1"/>
  <c r="CG47" i="1"/>
  <c r="CG54" i="1"/>
  <c r="CG62" i="1"/>
  <c r="CG3" i="1"/>
  <c r="CG9" i="1"/>
  <c r="CG25" i="1"/>
  <c r="CG35" i="1"/>
  <c r="CG43" i="1"/>
  <c r="CG52" i="1"/>
  <c r="CG56" i="1"/>
  <c r="CG58" i="1"/>
  <c r="CG5" i="1"/>
  <c r="CG21" i="1"/>
  <c r="CG41" i="1"/>
  <c r="CG49" i="1"/>
  <c r="CG55" i="1"/>
  <c r="CG59" i="1"/>
  <c r="CG63" i="1"/>
  <c r="CG17" i="1"/>
  <c r="CG33" i="1"/>
  <c r="CG39" i="1"/>
  <c r="CI6" i="1"/>
  <c r="CI10" i="1"/>
  <c r="CI14" i="1"/>
  <c r="CI18" i="1"/>
  <c r="CI22" i="1"/>
  <c r="CI26" i="1"/>
  <c r="CI30" i="1"/>
  <c r="CI34" i="1"/>
  <c r="CI38" i="1"/>
  <c r="CI42" i="1"/>
  <c r="CI46" i="1"/>
  <c r="CI50" i="1"/>
  <c r="CI5" i="1"/>
  <c r="CI9" i="1"/>
  <c r="CI13" i="1"/>
  <c r="CI17" i="1"/>
  <c r="CI21" i="1"/>
  <c r="CI25" i="1"/>
  <c r="CI29" i="1"/>
  <c r="CI33" i="1"/>
  <c r="CI4" i="1"/>
  <c r="CI8" i="1"/>
  <c r="CI12" i="1"/>
  <c r="CI16" i="1"/>
  <c r="CI20" i="1"/>
  <c r="CI24" i="1"/>
  <c r="CI28" i="1"/>
  <c r="CI32" i="1"/>
  <c r="CI36" i="1"/>
  <c r="CI40" i="1"/>
  <c r="CI44" i="1"/>
  <c r="CI48" i="1"/>
  <c r="CI15" i="1"/>
  <c r="CI31" i="1"/>
  <c r="CI39" i="1"/>
  <c r="CI47" i="1"/>
  <c r="CI55" i="1"/>
  <c r="CI59" i="1"/>
  <c r="CI63" i="1"/>
  <c r="CI58" i="1"/>
  <c r="CI62" i="1"/>
  <c r="CI52" i="1"/>
  <c r="CI60" i="1"/>
  <c r="CI11" i="1"/>
  <c r="CI27" i="1"/>
  <c r="CI37" i="1"/>
  <c r="CI45" i="1"/>
  <c r="CI54" i="1"/>
  <c r="CI3" i="1"/>
  <c r="CI49" i="1"/>
  <c r="CI56" i="1"/>
  <c r="CI7" i="1"/>
  <c r="CI23" i="1"/>
  <c r="CI35" i="1"/>
  <c r="CI43" i="1"/>
  <c r="CI51" i="1"/>
  <c r="CI53" i="1"/>
  <c r="CI57" i="1"/>
  <c r="CI61" i="1"/>
  <c r="CI19" i="1"/>
  <c r="CI41" i="1"/>
  <c r="AW8" i="1"/>
  <c r="AE6" i="1"/>
  <c r="AG6" i="1" s="1"/>
  <c r="AN6" i="1"/>
  <c r="AM6" i="1"/>
  <c r="AL6" i="1"/>
  <c r="AH6" i="1"/>
  <c r="AK6" i="1"/>
  <c r="AJ6" i="1"/>
  <c r="AI6" i="1"/>
  <c r="AD7" i="1"/>
  <c r="AF7" i="1" s="1"/>
  <c r="AC7" i="1"/>
  <c r="AA9" i="1"/>
  <c r="AB8" i="1"/>
  <c r="AW9" i="1" l="1"/>
  <c r="AE7" i="1"/>
  <c r="AG7" i="1" s="1"/>
  <c r="AD8" i="1"/>
  <c r="AF8" i="1" s="1"/>
  <c r="AC8" i="1"/>
  <c r="AB9" i="1"/>
  <c r="AA10" i="1"/>
  <c r="AN7" i="1"/>
  <c r="AL7" i="1"/>
  <c r="AI7" i="1"/>
  <c r="AH7" i="1"/>
  <c r="AK7" i="1"/>
  <c r="AM7" i="1"/>
  <c r="AJ7" i="1"/>
  <c r="AW10" i="1" l="1"/>
  <c r="AE8" i="1"/>
  <c r="AG8" i="1" s="1"/>
  <c r="AN8" i="1"/>
  <c r="AM8" i="1"/>
  <c r="AL8" i="1"/>
  <c r="AJ8" i="1"/>
  <c r="AI8" i="1"/>
  <c r="AH8" i="1"/>
  <c r="AK8" i="1"/>
  <c r="AB10" i="1"/>
  <c r="AA11" i="1"/>
  <c r="AD9" i="1"/>
  <c r="AF9" i="1" s="1"/>
  <c r="AC9" i="1"/>
  <c r="AW11" i="1" l="1"/>
  <c r="AE9" i="1"/>
  <c r="AG9" i="1" s="1"/>
  <c r="AA12" i="1"/>
  <c r="AB11" i="1"/>
  <c r="AD10" i="1"/>
  <c r="AF10" i="1" s="1"/>
  <c r="AC10" i="1"/>
  <c r="AN9" i="1"/>
  <c r="AM9" i="1"/>
  <c r="AL9" i="1"/>
  <c r="AK9" i="1"/>
  <c r="AJ9" i="1"/>
  <c r="AI9" i="1"/>
  <c r="AH9" i="1"/>
  <c r="AW12" i="1" l="1"/>
  <c r="AN10" i="1"/>
  <c r="AM10" i="1"/>
  <c r="AH10" i="1"/>
  <c r="AL10" i="1"/>
  <c r="AK10" i="1"/>
  <c r="AJ10" i="1"/>
  <c r="AI10" i="1"/>
  <c r="AA13" i="1"/>
  <c r="AB12" i="1"/>
  <c r="AE10" i="1"/>
  <c r="AG10" i="1" s="1"/>
  <c r="AD11" i="1"/>
  <c r="AF11" i="1" s="1"/>
  <c r="AC11" i="1"/>
  <c r="AW13" i="1" l="1"/>
  <c r="AE11" i="1"/>
  <c r="AG11" i="1" s="1"/>
  <c r="AN11" i="1"/>
  <c r="AL11" i="1"/>
  <c r="AM11" i="1"/>
  <c r="AI11" i="1"/>
  <c r="AH11" i="1"/>
  <c r="AK11" i="1"/>
  <c r="AJ11" i="1"/>
  <c r="AD12" i="1"/>
  <c r="AF12" i="1" s="1"/>
  <c r="AC12" i="1"/>
  <c r="AB13" i="1"/>
  <c r="AA14" i="1"/>
  <c r="AW14" i="1" l="1"/>
  <c r="AE12" i="1"/>
  <c r="AG12" i="1" s="1"/>
  <c r="AN12" i="1"/>
  <c r="AM12" i="1"/>
  <c r="AL12" i="1"/>
  <c r="AJ12" i="1"/>
  <c r="AI12" i="1"/>
  <c r="AH12" i="1"/>
  <c r="AK12" i="1"/>
  <c r="AB14" i="1"/>
  <c r="AA15" i="1"/>
  <c r="AD13" i="1"/>
  <c r="AF13" i="1" s="1"/>
  <c r="AC13" i="1"/>
  <c r="AW15" i="1" l="1"/>
  <c r="AE13" i="1"/>
  <c r="AG13" i="1" s="1"/>
  <c r="AA16" i="1"/>
  <c r="AB15" i="1"/>
  <c r="AN13" i="1"/>
  <c r="AM13" i="1"/>
  <c r="AL13" i="1"/>
  <c r="AK13" i="1"/>
  <c r="AJ13" i="1"/>
  <c r="AI13" i="1"/>
  <c r="AH13" i="1"/>
  <c r="AD14" i="1"/>
  <c r="AF14" i="1" s="1"/>
  <c r="AC14" i="1"/>
  <c r="AW16" i="1" l="1"/>
  <c r="AD15" i="1"/>
  <c r="AF15" i="1" s="1"/>
  <c r="AC15" i="1"/>
  <c r="AA17" i="1"/>
  <c r="AB16" i="1"/>
  <c r="AE14" i="1"/>
  <c r="AG14" i="1" s="1"/>
  <c r="AN14" i="1"/>
  <c r="AM14" i="1"/>
  <c r="AH14" i="1"/>
  <c r="AK14" i="1"/>
  <c r="AL14" i="1"/>
  <c r="AJ14" i="1"/>
  <c r="AI14" i="1"/>
  <c r="AW17" i="1" l="1"/>
  <c r="AN15" i="1"/>
  <c r="AL15" i="1"/>
  <c r="AI15" i="1"/>
  <c r="AM15" i="1"/>
  <c r="AH15" i="1"/>
  <c r="AK15" i="1"/>
  <c r="AJ15" i="1"/>
  <c r="AD16" i="1"/>
  <c r="AF16" i="1" s="1"/>
  <c r="AC16" i="1"/>
  <c r="AB17" i="1"/>
  <c r="AA18" i="1"/>
  <c r="AE15" i="1"/>
  <c r="AG15" i="1" s="1"/>
  <c r="AW18" i="1" l="1"/>
  <c r="AE16" i="1"/>
  <c r="AG16" i="1" s="1"/>
  <c r="AN16" i="1"/>
  <c r="AM16" i="1"/>
  <c r="AL16" i="1"/>
  <c r="AJ16" i="1"/>
  <c r="AI16" i="1"/>
  <c r="AH16" i="1"/>
  <c r="AK16" i="1"/>
  <c r="AD17" i="1"/>
  <c r="AF17" i="1" s="1"/>
  <c r="AC17" i="1"/>
  <c r="AB18" i="1"/>
  <c r="AA19" i="1"/>
  <c r="AW19" i="1" l="1"/>
  <c r="AE17" i="1"/>
  <c r="AG17" i="1" s="1"/>
  <c r="AD18" i="1"/>
  <c r="AF18" i="1" s="1"/>
  <c r="AC18" i="1"/>
  <c r="AM17" i="1"/>
  <c r="AL17" i="1"/>
  <c r="AN17" i="1"/>
  <c r="AK17" i="1"/>
  <c r="AJ17" i="1"/>
  <c r="AI17" i="1"/>
  <c r="AH17" i="1"/>
  <c r="AA20" i="1"/>
  <c r="AB19" i="1"/>
  <c r="AW20" i="1" l="1"/>
  <c r="AE18" i="1"/>
  <c r="AG18" i="1" s="1"/>
  <c r="AA21" i="1"/>
  <c r="AB20" i="1"/>
  <c r="AN18" i="1"/>
  <c r="AM18" i="1"/>
  <c r="AH18" i="1"/>
  <c r="AK18" i="1"/>
  <c r="AJ18" i="1"/>
  <c r="AL18" i="1"/>
  <c r="AI18" i="1"/>
  <c r="AD19" i="1"/>
  <c r="AF19" i="1" s="1"/>
  <c r="AC19" i="1"/>
  <c r="AW21" i="1" l="1"/>
  <c r="AE19" i="1"/>
  <c r="AG19" i="1" s="1"/>
  <c r="AD20" i="1"/>
  <c r="AF20" i="1" s="1"/>
  <c r="AC20" i="1"/>
  <c r="AN19" i="1"/>
  <c r="AL19" i="1"/>
  <c r="AI19" i="1"/>
  <c r="AH19" i="1"/>
  <c r="AM19" i="1"/>
  <c r="AK19" i="1"/>
  <c r="AJ19" i="1"/>
  <c r="AB21" i="1"/>
  <c r="AA22" i="1"/>
  <c r="AW22" i="1" l="1"/>
  <c r="AB22" i="1"/>
  <c r="AA23" i="1"/>
  <c r="AN20" i="1"/>
  <c r="AM20" i="1"/>
  <c r="AL20" i="1"/>
  <c r="AJ20" i="1"/>
  <c r="AI20" i="1"/>
  <c r="AH20" i="1"/>
  <c r="AK20" i="1"/>
  <c r="AD21" i="1"/>
  <c r="AF21" i="1" s="1"/>
  <c r="AC21" i="1"/>
  <c r="AE20" i="1"/>
  <c r="AG20" i="1" s="1"/>
  <c r="AW23" i="1" l="1"/>
  <c r="AE21" i="1"/>
  <c r="AG21" i="1" s="1"/>
  <c r="AH21" i="1"/>
  <c r="AM21" i="1"/>
  <c r="AN21" i="1"/>
  <c r="AL21" i="1"/>
  <c r="AK21" i="1"/>
  <c r="AJ21" i="1"/>
  <c r="AI21" i="1"/>
  <c r="AA24" i="1"/>
  <c r="AB23" i="1"/>
  <c r="AD22" i="1"/>
  <c r="AF22" i="1" s="1"/>
  <c r="AC22" i="1"/>
  <c r="AW24" i="1" l="1"/>
  <c r="AE22" i="1"/>
  <c r="AG22" i="1" s="1"/>
  <c r="AN22" i="1"/>
  <c r="AM22" i="1"/>
  <c r="AL22" i="1"/>
  <c r="AK22" i="1"/>
  <c r="AJ22" i="1"/>
  <c r="AH22" i="1"/>
  <c r="AI22" i="1"/>
  <c r="AA25" i="1"/>
  <c r="AB24" i="1"/>
  <c r="AD23" i="1"/>
  <c r="AF23" i="1" s="1"/>
  <c r="AC23" i="1"/>
  <c r="AW25" i="1" l="1"/>
  <c r="AB25" i="1"/>
  <c r="AA26" i="1"/>
  <c r="AE23" i="1"/>
  <c r="AG23" i="1" s="1"/>
  <c r="AD24" i="1"/>
  <c r="AF24" i="1" s="1"/>
  <c r="AC24" i="1"/>
  <c r="AN23" i="1"/>
  <c r="AL23" i="1"/>
  <c r="AI23" i="1"/>
  <c r="AH23" i="1"/>
  <c r="AK23" i="1"/>
  <c r="AM23" i="1"/>
  <c r="AJ23" i="1"/>
  <c r="AW26" i="1" l="1"/>
  <c r="AE24" i="1"/>
  <c r="AG24" i="1" s="1"/>
  <c r="AN24" i="1"/>
  <c r="AM24" i="1"/>
  <c r="AL24" i="1"/>
  <c r="AJ24" i="1"/>
  <c r="AI24" i="1"/>
  <c r="AH24" i="1"/>
  <c r="AK24" i="1"/>
  <c r="AB26" i="1"/>
  <c r="AA27" i="1"/>
  <c r="AD25" i="1"/>
  <c r="AF25" i="1" s="1"/>
  <c r="AC25" i="1"/>
  <c r="AW27" i="1" l="1"/>
  <c r="AE25" i="1"/>
  <c r="AG25" i="1" s="1"/>
  <c r="AA28" i="1"/>
  <c r="AB27" i="1"/>
  <c r="AD26" i="1"/>
  <c r="AF26" i="1" s="1"/>
  <c r="AC26" i="1"/>
  <c r="AN25" i="1"/>
  <c r="AM25" i="1"/>
  <c r="AL25" i="1"/>
  <c r="AK25" i="1"/>
  <c r="AJ25" i="1"/>
  <c r="AI25" i="1"/>
  <c r="AH25" i="1"/>
  <c r="AW28" i="1" l="1"/>
  <c r="AE26" i="1"/>
  <c r="AG26" i="1" s="1"/>
  <c r="AD27" i="1"/>
  <c r="AF27" i="1" s="1"/>
  <c r="AC27" i="1"/>
  <c r="AN26" i="1"/>
  <c r="AM26" i="1"/>
  <c r="AL26" i="1"/>
  <c r="AK26" i="1"/>
  <c r="AJ26" i="1"/>
  <c r="AI26" i="1"/>
  <c r="AH26" i="1"/>
  <c r="AA29" i="1"/>
  <c r="AB28" i="1"/>
  <c r="AW29" i="1" l="1"/>
  <c r="AD28" i="1"/>
  <c r="AF28" i="1" s="1"/>
  <c r="AC28" i="1"/>
  <c r="AE27" i="1"/>
  <c r="AG27" i="1" s="1"/>
  <c r="AB29" i="1"/>
  <c r="AA30" i="1"/>
  <c r="AN27" i="1"/>
  <c r="AL27" i="1"/>
  <c r="AM27" i="1"/>
  <c r="AI27" i="1"/>
  <c r="AH27" i="1"/>
  <c r="AK27" i="1"/>
  <c r="AJ27" i="1"/>
  <c r="AW30" i="1" l="1"/>
  <c r="AE28" i="1"/>
  <c r="AG28" i="1" s="1"/>
  <c r="AB30" i="1"/>
  <c r="AA31" i="1"/>
  <c r="AN28" i="1"/>
  <c r="AM28" i="1"/>
  <c r="AL28" i="1"/>
  <c r="AJ28" i="1"/>
  <c r="AI28" i="1"/>
  <c r="AH28" i="1"/>
  <c r="AK28" i="1"/>
  <c r="AD29" i="1"/>
  <c r="AF29" i="1" s="1"/>
  <c r="AC29" i="1"/>
  <c r="AW31" i="1" l="1"/>
  <c r="AE29" i="1"/>
  <c r="AG29" i="1" s="1"/>
  <c r="AN29" i="1"/>
  <c r="AM29" i="1"/>
  <c r="AL29" i="1"/>
  <c r="AK29" i="1"/>
  <c r="AJ29" i="1"/>
  <c r="AI29" i="1"/>
  <c r="AH29" i="1"/>
  <c r="AA32" i="1"/>
  <c r="AB31" i="1"/>
  <c r="AD30" i="1"/>
  <c r="AF30" i="1" s="1"/>
  <c r="AC30" i="1"/>
  <c r="AW32" i="1" l="1"/>
  <c r="AN30" i="1"/>
  <c r="AM30" i="1"/>
  <c r="AK30" i="1"/>
  <c r="AL30" i="1"/>
  <c r="AJ30" i="1"/>
  <c r="AI30" i="1"/>
  <c r="AH30" i="1"/>
  <c r="AD31" i="1"/>
  <c r="AF31" i="1" s="1"/>
  <c r="AC31" i="1"/>
  <c r="AE30" i="1"/>
  <c r="AG30" i="1" s="1"/>
  <c r="AA33" i="1"/>
  <c r="AB32" i="1"/>
  <c r="AW33" i="1" l="1"/>
  <c r="AE31" i="1"/>
  <c r="AG31" i="1" s="1"/>
  <c r="AD32" i="1"/>
  <c r="AF32" i="1" s="1"/>
  <c r="AC32" i="1"/>
  <c r="AN31" i="1"/>
  <c r="AL31" i="1"/>
  <c r="AI31" i="1"/>
  <c r="AH31" i="1"/>
  <c r="AM31" i="1"/>
  <c r="AK31" i="1"/>
  <c r="AJ31" i="1"/>
  <c r="AB33" i="1"/>
  <c r="AA34" i="1"/>
  <c r="AW34" i="1" l="1"/>
  <c r="AE32" i="1"/>
  <c r="AG32" i="1" s="1"/>
  <c r="AB34" i="1"/>
  <c r="AA35" i="1"/>
  <c r="AD33" i="1"/>
  <c r="AF33" i="1" s="1"/>
  <c r="AC33" i="1"/>
  <c r="AN32" i="1"/>
  <c r="AM32" i="1"/>
  <c r="AL32" i="1"/>
  <c r="AJ32" i="1"/>
  <c r="AI32" i="1"/>
  <c r="AH32" i="1"/>
  <c r="AK32" i="1"/>
  <c r="AW35" i="1" l="1"/>
  <c r="AE33" i="1"/>
  <c r="AG33" i="1" s="1"/>
  <c r="AM33" i="1"/>
  <c r="AL33" i="1"/>
  <c r="AK33" i="1"/>
  <c r="AJ33" i="1"/>
  <c r="AI33" i="1"/>
  <c r="AH33" i="1"/>
  <c r="AN33" i="1"/>
  <c r="AA36" i="1"/>
  <c r="AB35" i="1"/>
  <c r="AD34" i="1"/>
  <c r="AF34" i="1" s="1"/>
  <c r="AC34" i="1"/>
  <c r="AW36" i="1" l="1"/>
  <c r="AE34" i="1"/>
  <c r="AG34" i="1" s="1"/>
  <c r="AD35" i="1"/>
  <c r="AF35" i="1" s="1"/>
  <c r="AC35" i="1"/>
  <c r="AN34" i="1"/>
  <c r="AM34" i="1"/>
  <c r="AK34" i="1"/>
  <c r="AJ34" i="1"/>
  <c r="AI34" i="1"/>
  <c r="AL34" i="1"/>
  <c r="AH34" i="1"/>
  <c r="AA37" i="1"/>
  <c r="AB36" i="1"/>
  <c r="AW37" i="1" l="1"/>
  <c r="AD36" i="1"/>
  <c r="AF36" i="1" s="1"/>
  <c r="AC36" i="1"/>
  <c r="AB37" i="1"/>
  <c r="AA38" i="1"/>
  <c r="AE35" i="1"/>
  <c r="AG35" i="1" s="1"/>
  <c r="AN35" i="1"/>
  <c r="AL35" i="1"/>
  <c r="AI35" i="1"/>
  <c r="AH35" i="1"/>
  <c r="AM35" i="1"/>
  <c r="AK35" i="1"/>
  <c r="AJ35" i="1"/>
  <c r="AW38" i="1" l="1"/>
  <c r="AE36" i="1"/>
  <c r="AG36" i="1" s="1"/>
  <c r="AB38" i="1"/>
  <c r="AA39" i="1"/>
  <c r="AD37" i="1"/>
  <c r="AF37" i="1" s="1"/>
  <c r="AC37" i="1"/>
  <c r="AN36" i="1"/>
  <c r="AM36" i="1"/>
  <c r="AL36" i="1"/>
  <c r="AJ36" i="1"/>
  <c r="AI36" i="1"/>
  <c r="AH36" i="1"/>
  <c r="AK36" i="1"/>
  <c r="AW39" i="1" l="1"/>
  <c r="AE37" i="1"/>
  <c r="AG37" i="1" s="1"/>
  <c r="AA40" i="1"/>
  <c r="AB39" i="1"/>
  <c r="AD38" i="1"/>
  <c r="AF38" i="1" s="1"/>
  <c r="AC38" i="1"/>
  <c r="AM37" i="1"/>
  <c r="AN37" i="1"/>
  <c r="AL37" i="1"/>
  <c r="AK37" i="1"/>
  <c r="AJ37" i="1"/>
  <c r="AI37" i="1"/>
  <c r="AH37" i="1"/>
  <c r="AW40" i="1" l="1"/>
  <c r="AE38" i="1"/>
  <c r="AG38" i="1" s="1"/>
  <c r="AN38" i="1"/>
  <c r="AM38" i="1"/>
  <c r="AL38" i="1"/>
  <c r="AK38" i="1"/>
  <c r="AJ38" i="1"/>
  <c r="AH38" i="1"/>
  <c r="AI38" i="1"/>
  <c r="AD39" i="1"/>
  <c r="AF39" i="1" s="1"/>
  <c r="AC39" i="1"/>
  <c r="AA41" i="1"/>
  <c r="AB40" i="1"/>
  <c r="AW41" i="1" l="1"/>
  <c r="AD40" i="1"/>
  <c r="AF40" i="1" s="1"/>
  <c r="AC40" i="1"/>
  <c r="AE39" i="1"/>
  <c r="AG39" i="1" s="1"/>
  <c r="AN39" i="1"/>
  <c r="AL39" i="1"/>
  <c r="AI39" i="1"/>
  <c r="AH39" i="1"/>
  <c r="AK39" i="1"/>
  <c r="AM39" i="1"/>
  <c r="AJ39" i="1"/>
  <c r="AB41" i="1"/>
  <c r="AA42" i="1"/>
  <c r="AW42" i="1" l="1"/>
  <c r="AB42" i="1"/>
  <c r="AA43" i="1"/>
  <c r="AE40" i="1"/>
  <c r="AG40" i="1" s="1"/>
  <c r="AD41" i="1"/>
  <c r="AF41" i="1" s="1"/>
  <c r="AC41" i="1"/>
  <c r="AN40" i="1"/>
  <c r="AM40" i="1"/>
  <c r="AL40" i="1"/>
  <c r="AJ40" i="1"/>
  <c r="AI40" i="1"/>
  <c r="AH40" i="1"/>
  <c r="AK40" i="1"/>
  <c r="AW43" i="1" l="1"/>
  <c r="AN41" i="1"/>
  <c r="AM41" i="1"/>
  <c r="AL41" i="1"/>
  <c r="AK41" i="1"/>
  <c r="AJ41" i="1"/>
  <c r="AI41" i="1"/>
  <c r="AH41" i="1"/>
  <c r="AA44" i="1"/>
  <c r="AB43" i="1"/>
  <c r="AE41" i="1"/>
  <c r="AG41" i="1" s="1"/>
  <c r="AD42" i="1"/>
  <c r="AF42" i="1" s="1"/>
  <c r="AC42" i="1"/>
  <c r="AW44" i="1" l="1"/>
  <c r="AE42" i="1"/>
  <c r="AG42" i="1" s="1"/>
  <c r="AN42" i="1"/>
  <c r="AM42" i="1"/>
  <c r="AL42" i="1"/>
  <c r="AK42" i="1"/>
  <c r="AJ42" i="1"/>
  <c r="AI42" i="1"/>
  <c r="AH42" i="1"/>
  <c r="AA45" i="1"/>
  <c r="AB44" i="1"/>
  <c r="AD43" i="1"/>
  <c r="AF43" i="1" s="1"/>
  <c r="AC43" i="1"/>
  <c r="AW45" i="1" l="1"/>
  <c r="AE43" i="1"/>
  <c r="AG43" i="1" s="1"/>
  <c r="AN43" i="1"/>
  <c r="AL43" i="1"/>
  <c r="AM43" i="1"/>
  <c r="AI43" i="1"/>
  <c r="AH43" i="1"/>
  <c r="AK43" i="1"/>
  <c r="AJ43" i="1"/>
  <c r="AD44" i="1"/>
  <c r="AF44" i="1" s="1"/>
  <c r="AC44" i="1"/>
  <c r="AB45" i="1"/>
  <c r="AA46" i="1"/>
  <c r="AW46" i="1" l="1"/>
  <c r="AE44" i="1"/>
  <c r="AG44" i="1" s="1"/>
  <c r="AB46" i="1"/>
  <c r="AA47" i="1"/>
  <c r="AN44" i="1"/>
  <c r="AM44" i="1"/>
  <c r="AL44" i="1"/>
  <c r="AJ44" i="1"/>
  <c r="AI44" i="1"/>
  <c r="AH44" i="1"/>
  <c r="AK44" i="1"/>
  <c r="AD45" i="1"/>
  <c r="AF45" i="1" s="1"/>
  <c r="AC45" i="1"/>
  <c r="AW47" i="1" l="1"/>
  <c r="AA48" i="1"/>
  <c r="AB47" i="1"/>
  <c r="AE45" i="1"/>
  <c r="AG45" i="1" s="1"/>
  <c r="AD46" i="1"/>
  <c r="AF46" i="1" s="1"/>
  <c r="AC46" i="1"/>
  <c r="AN45" i="1"/>
  <c r="AM45" i="1"/>
  <c r="AL45" i="1"/>
  <c r="AK45" i="1"/>
  <c r="AJ45" i="1"/>
  <c r="AI45" i="1"/>
  <c r="AH45" i="1"/>
  <c r="AW48" i="1" l="1"/>
  <c r="AN46" i="1"/>
  <c r="AM46" i="1"/>
  <c r="AK46" i="1"/>
  <c r="AL46" i="1"/>
  <c r="AJ46" i="1"/>
  <c r="AI46" i="1"/>
  <c r="AH46" i="1"/>
  <c r="AD47" i="1"/>
  <c r="AF47" i="1" s="1"/>
  <c r="AC47" i="1"/>
  <c r="AA49" i="1"/>
  <c r="AB48" i="1"/>
  <c r="AE46" i="1"/>
  <c r="AG46" i="1" s="1"/>
  <c r="AW49" i="1" l="1"/>
  <c r="AB49" i="1"/>
  <c r="AA50" i="1"/>
  <c r="AE47" i="1"/>
  <c r="AG47" i="1" s="1"/>
  <c r="AN47" i="1"/>
  <c r="AL47" i="1"/>
  <c r="AI47" i="1"/>
  <c r="AH47" i="1"/>
  <c r="AM47" i="1"/>
  <c r="AK47" i="1"/>
  <c r="AJ47" i="1"/>
  <c r="AD48" i="1"/>
  <c r="AF48" i="1" s="1"/>
  <c r="AC48" i="1"/>
  <c r="AW50" i="1" l="1"/>
  <c r="AE48" i="1"/>
  <c r="AG48" i="1" s="1"/>
  <c r="AN48" i="1"/>
  <c r="AM48" i="1"/>
  <c r="AL48" i="1"/>
  <c r="AJ48" i="1"/>
  <c r="AI48" i="1"/>
  <c r="AH48" i="1"/>
  <c r="AK48" i="1"/>
  <c r="AB50" i="1"/>
  <c r="AA51" i="1"/>
  <c r="AD49" i="1"/>
  <c r="AF49" i="1" s="1"/>
  <c r="AC49" i="1"/>
  <c r="AW51" i="1" l="1"/>
  <c r="AE49" i="1"/>
  <c r="AG49" i="1" s="1"/>
  <c r="AA52" i="1"/>
  <c r="AB51" i="1"/>
  <c r="AM49" i="1"/>
  <c r="AL49" i="1"/>
  <c r="AK49" i="1"/>
  <c r="AJ49" i="1"/>
  <c r="AN49" i="1"/>
  <c r="AI49" i="1"/>
  <c r="AH49" i="1"/>
  <c r="AD50" i="1"/>
  <c r="AF50" i="1" s="1"/>
  <c r="AC50" i="1"/>
  <c r="AW52" i="1" l="1"/>
  <c r="AA53" i="1"/>
  <c r="AB52" i="1"/>
  <c r="AE50" i="1"/>
  <c r="AG50" i="1" s="1"/>
  <c r="AN50" i="1"/>
  <c r="AM50" i="1"/>
  <c r="AK50" i="1"/>
  <c r="AJ50" i="1"/>
  <c r="AL50" i="1"/>
  <c r="AH50" i="1"/>
  <c r="AI50" i="1"/>
  <c r="AD51" i="1"/>
  <c r="AF51" i="1" s="1"/>
  <c r="AC51" i="1"/>
  <c r="AW53" i="1" l="1"/>
  <c r="AE51" i="1"/>
  <c r="AG51" i="1" s="1"/>
  <c r="AN51" i="1"/>
  <c r="AL51" i="1"/>
  <c r="AI51" i="1"/>
  <c r="AH51" i="1"/>
  <c r="AM51" i="1"/>
  <c r="AK51" i="1"/>
  <c r="AJ51" i="1"/>
  <c r="AD52" i="1"/>
  <c r="AF52" i="1" s="1"/>
  <c r="AC52" i="1"/>
  <c r="AB53" i="1"/>
  <c r="AA54" i="1"/>
  <c r="AW54" i="1" l="1"/>
  <c r="AA55" i="1"/>
  <c r="AB54" i="1"/>
  <c r="AE52" i="1"/>
  <c r="AG52" i="1" s="1"/>
  <c r="AN52" i="1"/>
  <c r="AM52" i="1"/>
  <c r="AL52" i="1"/>
  <c r="AJ52" i="1"/>
  <c r="AI52" i="1"/>
  <c r="AH52" i="1"/>
  <c r="AK52" i="1"/>
  <c r="AD53" i="1"/>
  <c r="AF53" i="1" s="1"/>
  <c r="AC53" i="1"/>
  <c r="AW55" i="1" l="1"/>
  <c r="AE53" i="1"/>
  <c r="AG53" i="1" s="1"/>
  <c r="AM53" i="1"/>
  <c r="AN53" i="1"/>
  <c r="AL53" i="1"/>
  <c r="AK53" i="1"/>
  <c r="AJ53" i="1"/>
  <c r="AI53" i="1"/>
  <c r="AH53" i="1"/>
  <c r="AD54" i="1"/>
  <c r="AF54" i="1" s="1"/>
  <c r="AC54" i="1"/>
  <c r="AA56" i="1"/>
  <c r="AB55" i="1"/>
  <c r="AW56" i="1" l="1"/>
  <c r="AE54" i="1"/>
  <c r="AG54" i="1" s="1"/>
  <c r="AD55" i="1"/>
  <c r="AF55" i="1" s="1"/>
  <c r="AC55" i="1"/>
  <c r="AA57" i="1"/>
  <c r="AB56" i="1"/>
  <c r="AN54" i="1"/>
  <c r="AM54" i="1"/>
  <c r="AL54" i="1"/>
  <c r="AK54" i="1"/>
  <c r="AJ54" i="1"/>
  <c r="AH54" i="1"/>
  <c r="AI54" i="1"/>
  <c r="AW57" i="1" l="1"/>
  <c r="AD56" i="1"/>
  <c r="AF56" i="1" s="1"/>
  <c r="AC56" i="1"/>
  <c r="AE55" i="1"/>
  <c r="AG55" i="1" s="1"/>
  <c r="AB57" i="1"/>
  <c r="AA58" i="1"/>
  <c r="AN55" i="1"/>
  <c r="AL55" i="1"/>
  <c r="AI55" i="1"/>
  <c r="AH55" i="1"/>
  <c r="AK55" i="1"/>
  <c r="AM55" i="1"/>
  <c r="AJ55" i="1"/>
  <c r="AW58" i="1" l="1"/>
  <c r="AE56" i="1"/>
  <c r="AG56" i="1" s="1"/>
  <c r="AD57" i="1"/>
  <c r="AF57" i="1" s="1"/>
  <c r="AC57" i="1"/>
  <c r="AN56" i="1"/>
  <c r="AM56" i="1"/>
  <c r="AL56" i="1"/>
  <c r="AJ56" i="1"/>
  <c r="AI56" i="1"/>
  <c r="AH56" i="1"/>
  <c r="AK56" i="1"/>
  <c r="AB58" i="1"/>
  <c r="AA59" i="1"/>
  <c r="AW59" i="1" l="1"/>
  <c r="AE57" i="1"/>
  <c r="AG57" i="1" s="1"/>
  <c r="AA60" i="1"/>
  <c r="AB59" i="1"/>
  <c r="AN57" i="1"/>
  <c r="AM57" i="1"/>
  <c r="AL57" i="1"/>
  <c r="AK57" i="1"/>
  <c r="AJ57" i="1"/>
  <c r="AI57" i="1"/>
  <c r="AH57" i="1"/>
  <c r="AD58" i="1"/>
  <c r="AF58" i="1" s="1"/>
  <c r="AC58" i="1"/>
  <c r="AW60" i="1" l="1"/>
  <c r="AE58" i="1"/>
  <c r="AG58" i="1" s="1"/>
  <c r="AD59" i="1"/>
  <c r="AF59" i="1" s="1"/>
  <c r="AC59" i="1"/>
  <c r="AA61" i="1"/>
  <c r="AB60" i="1"/>
  <c r="AN58" i="1"/>
  <c r="AM58" i="1"/>
  <c r="AL58" i="1"/>
  <c r="AK58" i="1"/>
  <c r="AJ58" i="1"/>
  <c r="AI58" i="1"/>
  <c r="AH58" i="1"/>
  <c r="AW61" i="1" l="1"/>
  <c r="AE59" i="1"/>
  <c r="AG59" i="1" s="1"/>
  <c r="AA62" i="1"/>
  <c r="AB61" i="1"/>
  <c r="AD60" i="1"/>
  <c r="AF60" i="1" s="1"/>
  <c r="AC60" i="1"/>
  <c r="AN59" i="1"/>
  <c r="AL59" i="1"/>
  <c r="AM59" i="1"/>
  <c r="AI59" i="1"/>
  <c r="AH59" i="1"/>
  <c r="AK59" i="1"/>
  <c r="AJ59" i="1"/>
  <c r="AW62" i="1" l="1"/>
  <c r="AE60" i="1"/>
  <c r="AG60" i="1" s="1"/>
  <c r="AN60" i="1"/>
  <c r="AM60" i="1"/>
  <c r="AL60" i="1"/>
  <c r="AJ60" i="1"/>
  <c r="AI60" i="1"/>
  <c r="AH60" i="1"/>
  <c r="AK60" i="1"/>
  <c r="AD61" i="1"/>
  <c r="AF61" i="1" s="1"/>
  <c r="AC61" i="1"/>
  <c r="AA63" i="1"/>
  <c r="AB62" i="1"/>
  <c r="AW63" i="1" l="1"/>
  <c r="AD62" i="1"/>
  <c r="AF62" i="1" s="1"/>
  <c r="AC62" i="1"/>
  <c r="AE61" i="1"/>
  <c r="AG61" i="1" s="1"/>
  <c r="AA64" i="1"/>
  <c r="AB63" i="1"/>
  <c r="AN61" i="1"/>
  <c r="AM61" i="1"/>
  <c r="AL61" i="1"/>
  <c r="AK61" i="1"/>
  <c r="AJ61" i="1"/>
  <c r="AI61" i="1"/>
  <c r="AH61" i="1"/>
  <c r="AW64" i="1" l="1"/>
  <c r="AA65" i="1"/>
  <c r="AB64" i="1"/>
  <c r="AE62" i="1"/>
  <c r="AG62" i="1" s="1"/>
  <c r="AN62" i="1"/>
  <c r="AM62" i="1"/>
  <c r="AK62" i="1"/>
  <c r="AL62" i="1"/>
  <c r="AJ62" i="1"/>
  <c r="AI62" i="1"/>
  <c r="AH62" i="1"/>
  <c r="AD63" i="1"/>
  <c r="AF63" i="1" s="1"/>
  <c r="AC63" i="1"/>
  <c r="AW65" i="1" l="1"/>
  <c r="AE63" i="1"/>
  <c r="AG63" i="1" s="1"/>
  <c r="AD64" i="1"/>
  <c r="AF64" i="1" s="1"/>
  <c r="AC64" i="1"/>
  <c r="AB65" i="1"/>
  <c r="AA66" i="1"/>
  <c r="AN63" i="1"/>
  <c r="AL63" i="1"/>
  <c r="AI63" i="1"/>
  <c r="AH63" i="1"/>
  <c r="AM63" i="1"/>
  <c r="AK63" i="1"/>
  <c r="AJ63" i="1"/>
  <c r="AW66" i="1" l="1"/>
  <c r="AE64" i="1"/>
  <c r="AG64" i="1" s="1"/>
  <c r="AB66" i="1"/>
  <c r="AA67" i="1"/>
  <c r="AD65" i="1"/>
  <c r="AF65" i="1" s="1"/>
  <c r="AC65" i="1"/>
  <c r="AN64" i="1"/>
  <c r="AM64" i="1"/>
  <c r="AL64" i="1"/>
  <c r="AJ64" i="1"/>
  <c r="AI64" i="1"/>
  <c r="AH64" i="1"/>
  <c r="AK64" i="1"/>
  <c r="AW67" i="1" l="1"/>
  <c r="AE65" i="1"/>
  <c r="AG65" i="1" s="1"/>
  <c r="AA68" i="1"/>
  <c r="AB67" i="1"/>
  <c r="AM65" i="1"/>
  <c r="AL65" i="1"/>
  <c r="AK65" i="1"/>
  <c r="AN65" i="1"/>
  <c r="AJ65" i="1"/>
  <c r="AI65" i="1"/>
  <c r="AH65" i="1"/>
  <c r="AD66" i="1"/>
  <c r="AF66" i="1" s="1"/>
  <c r="AC66" i="1"/>
  <c r="AW68" i="1" l="1"/>
  <c r="AE66" i="1"/>
  <c r="AG66" i="1" s="1"/>
  <c r="AN66" i="1"/>
  <c r="AM66" i="1"/>
  <c r="AK66" i="1"/>
  <c r="AJ66" i="1"/>
  <c r="AL66" i="1"/>
  <c r="AI66" i="1"/>
  <c r="AH66" i="1"/>
  <c r="AD67" i="1"/>
  <c r="AF67" i="1" s="1"/>
  <c r="AC67" i="1"/>
  <c r="AA69" i="1"/>
  <c r="AB68" i="1"/>
  <c r="AW69" i="1" l="1"/>
  <c r="AE67" i="1"/>
  <c r="AG67" i="1" s="1"/>
  <c r="AA70" i="1"/>
  <c r="AB69" i="1"/>
  <c r="AN67" i="1"/>
  <c r="AL67" i="1"/>
  <c r="AI67" i="1"/>
  <c r="AH67" i="1"/>
  <c r="AM67" i="1"/>
  <c r="AK67" i="1"/>
  <c r="AJ67" i="1"/>
  <c r="AD68" i="1"/>
  <c r="AF68" i="1" s="1"/>
  <c r="AC68" i="1"/>
  <c r="AW70" i="1" l="1"/>
  <c r="AN68" i="1"/>
  <c r="AM68" i="1"/>
  <c r="AL68" i="1"/>
  <c r="AJ68" i="1"/>
  <c r="AI68" i="1"/>
  <c r="AH68" i="1"/>
  <c r="AK68" i="1"/>
  <c r="AD69" i="1"/>
  <c r="AF69" i="1" s="1"/>
  <c r="AC69" i="1"/>
  <c r="AA71" i="1"/>
  <c r="AB70" i="1"/>
  <c r="AE68" i="1"/>
  <c r="AG68" i="1" s="1"/>
  <c r="AW71" i="1" l="1"/>
  <c r="AE69" i="1"/>
  <c r="AG69" i="1" s="1"/>
  <c r="AM69" i="1"/>
  <c r="AN69" i="1"/>
  <c r="AL69" i="1"/>
  <c r="AK69" i="1"/>
  <c r="AJ69" i="1"/>
  <c r="AI69" i="1"/>
  <c r="AH69" i="1"/>
  <c r="AD70" i="1"/>
  <c r="AF70" i="1" s="1"/>
  <c r="AC70" i="1"/>
  <c r="AA72" i="1"/>
  <c r="AB71" i="1"/>
  <c r="AW72" i="1" l="1"/>
  <c r="AA73" i="1"/>
  <c r="AB72" i="1"/>
  <c r="AE70" i="1"/>
  <c r="AG70" i="1" s="1"/>
  <c r="AN70" i="1"/>
  <c r="AM70" i="1"/>
  <c r="AL70" i="1"/>
  <c r="AK70" i="1"/>
  <c r="AJ70" i="1"/>
  <c r="AH70" i="1"/>
  <c r="AI70" i="1"/>
  <c r="AD71" i="1"/>
  <c r="AF71" i="1" s="1"/>
  <c r="AC71" i="1"/>
  <c r="AW73" i="1" l="1"/>
  <c r="AE71" i="1"/>
  <c r="AG71" i="1" s="1"/>
  <c r="AA74" i="1"/>
  <c r="AB73" i="1"/>
  <c r="AN71" i="1"/>
  <c r="AL71" i="1"/>
  <c r="AI71" i="1"/>
  <c r="AH71" i="1"/>
  <c r="AK71" i="1"/>
  <c r="AM71" i="1"/>
  <c r="AJ71" i="1"/>
  <c r="AD72" i="1"/>
  <c r="AF72" i="1" s="1"/>
  <c r="AC72" i="1"/>
  <c r="AW74" i="1" l="1"/>
  <c r="AE72" i="1"/>
  <c r="AG72" i="1" s="1"/>
  <c r="AN72" i="1"/>
  <c r="AM72" i="1"/>
  <c r="AL72" i="1"/>
  <c r="AJ72" i="1"/>
  <c r="AI72" i="1"/>
  <c r="AH72" i="1"/>
  <c r="AK72" i="1"/>
  <c r="AD73" i="1"/>
  <c r="AF73" i="1" s="1"/>
  <c r="AC73" i="1"/>
  <c r="AA75" i="1"/>
  <c r="AB74" i="1"/>
  <c r="AW75" i="1" l="1"/>
  <c r="AE73" i="1"/>
  <c r="AG73" i="1" s="1"/>
  <c r="AA76" i="1"/>
  <c r="AB75" i="1"/>
  <c r="AN73" i="1"/>
  <c r="AM73" i="1"/>
  <c r="AL73" i="1"/>
  <c r="AK73" i="1"/>
  <c r="AJ73" i="1"/>
  <c r="AI73" i="1"/>
  <c r="AH73" i="1"/>
  <c r="AD74" i="1"/>
  <c r="AF74" i="1" s="1"/>
  <c r="AC74" i="1"/>
  <c r="AW76" i="1" l="1"/>
  <c r="AE74" i="1"/>
  <c r="AG74" i="1" s="1"/>
  <c r="AD75" i="1"/>
  <c r="AF75" i="1" s="1"/>
  <c r="AC75" i="1"/>
  <c r="AA77" i="1"/>
  <c r="AB76" i="1"/>
  <c r="AN74" i="1"/>
  <c r="AM74" i="1"/>
  <c r="AL74" i="1"/>
  <c r="AK74" i="1"/>
  <c r="AJ74" i="1"/>
  <c r="AI74" i="1"/>
  <c r="AH74" i="1"/>
  <c r="AW77" i="1" l="1"/>
  <c r="AD76" i="1"/>
  <c r="AF76" i="1" s="1"/>
  <c r="AC76" i="1"/>
  <c r="AB77" i="1"/>
  <c r="AA78" i="1"/>
  <c r="AE75" i="1"/>
  <c r="AG75" i="1" s="1"/>
  <c r="AN75" i="1"/>
  <c r="AL75" i="1"/>
  <c r="AM75" i="1"/>
  <c r="AI75" i="1"/>
  <c r="AH75" i="1"/>
  <c r="AK75" i="1"/>
  <c r="AJ75" i="1"/>
  <c r="AW78" i="1" l="1"/>
  <c r="AE76" i="1"/>
  <c r="AG76" i="1" s="1"/>
  <c r="AD77" i="1"/>
  <c r="AF77" i="1" s="1"/>
  <c r="AC77" i="1"/>
  <c r="AN76" i="1"/>
  <c r="AM76" i="1"/>
  <c r="AL76" i="1"/>
  <c r="AJ76" i="1"/>
  <c r="AI76" i="1"/>
  <c r="AH76" i="1"/>
  <c r="AK76" i="1"/>
  <c r="AA79" i="1"/>
  <c r="AB78" i="1"/>
  <c r="AW79" i="1" l="1"/>
  <c r="AN77" i="1"/>
  <c r="AM77" i="1"/>
  <c r="AL77" i="1"/>
  <c r="AK77" i="1"/>
  <c r="AJ77" i="1"/>
  <c r="AI77" i="1"/>
  <c r="AH77" i="1"/>
  <c r="AD78" i="1"/>
  <c r="AF78" i="1" s="1"/>
  <c r="AC78" i="1"/>
  <c r="AA80" i="1"/>
  <c r="AB79" i="1"/>
  <c r="AE77" i="1"/>
  <c r="AG77" i="1" s="1"/>
  <c r="AW80" i="1" l="1"/>
  <c r="AD79" i="1"/>
  <c r="AF79" i="1" s="1"/>
  <c r="AC79" i="1"/>
  <c r="AE78" i="1"/>
  <c r="AG78" i="1" s="1"/>
  <c r="AA81" i="1"/>
  <c r="AB80" i="1"/>
  <c r="AN78" i="1"/>
  <c r="AM78" i="1"/>
  <c r="AK78" i="1"/>
  <c r="AL78" i="1"/>
  <c r="AJ78" i="1"/>
  <c r="AI78" i="1"/>
  <c r="AH78" i="1"/>
  <c r="AW81" i="1" l="1"/>
  <c r="AA82" i="1"/>
  <c r="AB81" i="1"/>
  <c r="AE79" i="1"/>
  <c r="AG79" i="1" s="1"/>
  <c r="AD80" i="1"/>
  <c r="AF80" i="1" s="1"/>
  <c r="AC80" i="1"/>
  <c r="AN79" i="1"/>
  <c r="AL79" i="1"/>
  <c r="AI79" i="1"/>
  <c r="AH79" i="1"/>
  <c r="AM79" i="1"/>
  <c r="AK79" i="1"/>
  <c r="AJ79" i="1"/>
  <c r="AW82" i="1" l="1"/>
  <c r="AE80" i="1"/>
  <c r="AG80" i="1" s="1"/>
  <c r="AN80" i="1"/>
  <c r="AM80" i="1"/>
  <c r="AL80" i="1"/>
  <c r="AJ80" i="1"/>
  <c r="AI80" i="1"/>
  <c r="AH80" i="1"/>
  <c r="AK80" i="1"/>
  <c r="AD81" i="1"/>
  <c r="AF81" i="1" s="1"/>
  <c r="AC81" i="1"/>
  <c r="AA83" i="1"/>
  <c r="AB82" i="1"/>
  <c r="AW83" i="1" l="1"/>
  <c r="AA84" i="1"/>
  <c r="AB83" i="1"/>
  <c r="AM81" i="1"/>
  <c r="AL81" i="1"/>
  <c r="AN81" i="1"/>
  <c r="AK81" i="1"/>
  <c r="AJ81" i="1"/>
  <c r="AI81" i="1"/>
  <c r="AH81" i="1"/>
  <c r="AD82" i="1"/>
  <c r="AF82" i="1" s="1"/>
  <c r="AC82" i="1"/>
  <c r="AE81" i="1"/>
  <c r="AG81" i="1" s="1"/>
  <c r="AW84" i="1" l="1"/>
  <c r="AE82" i="1"/>
  <c r="AG82" i="1" s="1"/>
  <c r="AD83" i="1"/>
  <c r="AF83" i="1" s="1"/>
  <c r="AC83" i="1"/>
  <c r="AN82" i="1"/>
  <c r="AM82" i="1"/>
  <c r="AK82" i="1"/>
  <c r="AJ82" i="1"/>
  <c r="AH82" i="1"/>
  <c r="AL82" i="1"/>
  <c r="AI82" i="1"/>
  <c r="AA85" i="1"/>
  <c r="AB84" i="1"/>
  <c r="AW85" i="1" l="1"/>
  <c r="AE83" i="1"/>
  <c r="AG83" i="1" s="1"/>
  <c r="AD84" i="1"/>
  <c r="AF84" i="1" s="1"/>
  <c r="AC84" i="1"/>
  <c r="AN83" i="1"/>
  <c r="AL83" i="1"/>
  <c r="AI83" i="1"/>
  <c r="AH83" i="1"/>
  <c r="AM83" i="1"/>
  <c r="AK83" i="1"/>
  <c r="AJ83" i="1"/>
  <c r="AA86" i="1"/>
  <c r="AB85" i="1"/>
  <c r="AW86" i="1" l="1"/>
  <c r="AD85" i="1"/>
  <c r="AF85" i="1" s="1"/>
  <c r="AC85" i="1"/>
  <c r="AE84" i="1"/>
  <c r="AG84" i="1" s="1"/>
  <c r="AA87" i="1"/>
  <c r="AB86" i="1"/>
  <c r="AN84" i="1"/>
  <c r="AM84" i="1"/>
  <c r="AL84" i="1"/>
  <c r="AJ84" i="1"/>
  <c r="AI84" i="1"/>
  <c r="AH84" i="1"/>
  <c r="AK84" i="1"/>
  <c r="AW87" i="1" l="1"/>
  <c r="AE85" i="1"/>
  <c r="AG85" i="1" s="1"/>
  <c r="AD86" i="1"/>
  <c r="AF86" i="1" s="1"/>
  <c r="AC86" i="1"/>
  <c r="AM85" i="1"/>
  <c r="AN85" i="1"/>
  <c r="AL85" i="1"/>
  <c r="AK85" i="1"/>
  <c r="AJ85" i="1"/>
  <c r="AI85" i="1"/>
  <c r="AH85" i="1"/>
  <c r="AA88" i="1"/>
  <c r="AB87" i="1"/>
  <c r="AW88" i="1" l="1"/>
  <c r="AE86" i="1"/>
  <c r="AG86" i="1" s="1"/>
  <c r="AD87" i="1"/>
  <c r="AF87" i="1" s="1"/>
  <c r="AC87" i="1"/>
  <c r="AA89" i="1"/>
  <c r="AB88" i="1"/>
  <c r="AN86" i="1"/>
  <c r="AM86" i="1"/>
  <c r="AL86" i="1"/>
  <c r="AK86" i="1"/>
  <c r="AJ86" i="1"/>
  <c r="AH86" i="1"/>
  <c r="AI86" i="1"/>
  <c r="AW89" i="1" l="1"/>
  <c r="AD88" i="1"/>
  <c r="AF88" i="1" s="1"/>
  <c r="AC88" i="1"/>
  <c r="AA90" i="1"/>
  <c r="AB89" i="1"/>
  <c r="AE87" i="1"/>
  <c r="AG87" i="1" s="1"/>
  <c r="AN87" i="1"/>
  <c r="AL87" i="1"/>
  <c r="AI87" i="1"/>
  <c r="AH87" i="1"/>
  <c r="AK87" i="1"/>
  <c r="AM87" i="1"/>
  <c r="AJ87" i="1"/>
  <c r="AW90" i="1" l="1"/>
  <c r="AE88" i="1"/>
  <c r="AG88" i="1" s="1"/>
  <c r="AN88" i="1"/>
  <c r="AM88" i="1"/>
  <c r="AL88" i="1"/>
  <c r="AJ88" i="1"/>
  <c r="AI88" i="1"/>
  <c r="AH88" i="1"/>
  <c r="AK88" i="1"/>
  <c r="AD89" i="1"/>
  <c r="AF89" i="1" s="1"/>
  <c r="AC89" i="1"/>
  <c r="AA91" i="1"/>
  <c r="AB90" i="1"/>
  <c r="AW91" i="1" l="1"/>
  <c r="AD90" i="1"/>
  <c r="AF90" i="1" s="1"/>
  <c r="AC90" i="1"/>
  <c r="AE89" i="1"/>
  <c r="AG89" i="1" s="1"/>
  <c r="AA92" i="1"/>
  <c r="AB91" i="1"/>
  <c r="AM89" i="1"/>
  <c r="AN89" i="1"/>
  <c r="AL89" i="1"/>
  <c r="AK89" i="1"/>
  <c r="AJ89" i="1"/>
  <c r="AI89" i="1"/>
  <c r="AH89" i="1"/>
  <c r="AW92" i="1" l="1"/>
  <c r="AE90" i="1"/>
  <c r="AG90" i="1" s="1"/>
  <c r="AD91" i="1"/>
  <c r="AF91" i="1" s="1"/>
  <c r="AC91" i="1"/>
  <c r="AA93" i="1"/>
  <c r="AB92" i="1"/>
  <c r="AM90" i="1"/>
  <c r="AL90" i="1"/>
  <c r="AK90" i="1"/>
  <c r="AN90" i="1"/>
  <c r="AJ90" i="1"/>
  <c r="AI90" i="1"/>
  <c r="AH90" i="1"/>
  <c r="AW93" i="1" l="1"/>
  <c r="AN91" i="1"/>
  <c r="AL91" i="1"/>
  <c r="AM91" i="1"/>
  <c r="AI91" i="1"/>
  <c r="AH91" i="1"/>
  <c r="AK91" i="1"/>
  <c r="AJ91" i="1"/>
  <c r="AD92" i="1"/>
  <c r="AF92" i="1" s="1"/>
  <c r="AC92" i="1"/>
  <c r="AB93" i="1"/>
  <c r="AA94" i="1"/>
  <c r="AE91" i="1"/>
  <c r="AG91" i="1" s="1"/>
  <c r="AW94" i="1" l="1"/>
  <c r="AA95" i="1"/>
  <c r="AB94" i="1"/>
  <c r="AD93" i="1"/>
  <c r="AF93" i="1" s="1"/>
  <c r="AC93" i="1"/>
  <c r="AE92" i="1"/>
  <c r="AG92" i="1" s="1"/>
  <c r="AN92" i="1"/>
  <c r="AM92" i="1"/>
  <c r="AL92" i="1"/>
  <c r="AJ92" i="1"/>
  <c r="AI92" i="1"/>
  <c r="AH92" i="1"/>
  <c r="AK92" i="1"/>
  <c r="AW95" i="1" l="1"/>
  <c r="AE93" i="1"/>
  <c r="AG93" i="1" s="1"/>
  <c r="AA96" i="1"/>
  <c r="AB95" i="1"/>
  <c r="AN93" i="1"/>
  <c r="AM93" i="1"/>
  <c r="AL93" i="1"/>
  <c r="AK93" i="1"/>
  <c r="AJ93" i="1"/>
  <c r="AI93" i="1"/>
  <c r="AH93" i="1"/>
  <c r="AD94" i="1"/>
  <c r="AF94" i="1" s="1"/>
  <c r="AC94" i="1"/>
  <c r="AW96" i="1" l="1"/>
  <c r="AE94" i="1"/>
  <c r="AG94" i="1" s="1"/>
  <c r="AD95" i="1"/>
  <c r="AF95" i="1" s="1"/>
  <c r="AC95" i="1"/>
  <c r="AN94" i="1"/>
  <c r="AM94" i="1"/>
  <c r="AK94" i="1"/>
  <c r="AL94" i="1"/>
  <c r="AJ94" i="1"/>
  <c r="AI94" i="1"/>
  <c r="AH94" i="1"/>
  <c r="AA97" i="1"/>
  <c r="AB96" i="1"/>
  <c r="AW97" i="1" l="1"/>
  <c r="AN95" i="1"/>
  <c r="AI95" i="1"/>
  <c r="AH95" i="1"/>
  <c r="AM95" i="1"/>
  <c r="AK95" i="1"/>
  <c r="AJ95" i="1"/>
  <c r="AL95" i="1"/>
  <c r="AD96" i="1"/>
  <c r="AF96" i="1" s="1"/>
  <c r="AC96" i="1"/>
  <c r="AA98" i="1"/>
  <c r="AB97" i="1"/>
  <c r="AE95" i="1"/>
  <c r="AG95" i="1" s="1"/>
  <c r="AW98" i="1" l="1"/>
  <c r="AE96" i="1"/>
  <c r="AG96" i="1" s="1"/>
  <c r="AD97" i="1"/>
  <c r="AF97" i="1" s="1"/>
  <c r="AC97" i="1"/>
  <c r="AN96" i="1"/>
  <c r="AM96" i="1"/>
  <c r="AL96" i="1"/>
  <c r="AJ96" i="1"/>
  <c r="AI96" i="1"/>
  <c r="AH96" i="1"/>
  <c r="AK96" i="1"/>
  <c r="AA99" i="1"/>
  <c r="AB98" i="1"/>
  <c r="AW99" i="1" l="1"/>
  <c r="AE97" i="1"/>
  <c r="AG97" i="1" s="1"/>
  <c r="AD98" i="1"/>
  <c r="AF98" i="1" s="1"/>
  <c r="AC98" i="1"/>
  <c r="AA100" i="1"/>
  <c r="AB99" i="1"/>
  <c r="AM97" i="1"/>
  <c r="AN97" i="1"/>
  <c r="AL97" i="1"/>
  <c r="AK97" i="1"/>
  <c r="AJ97" i="1"/>
  <c r="AI97" i="1"/>
  <c r="AH97" i="1"/>
  <c r="AW100" i="1" l="1"/>
  <c r="AD99" i="1"/>
  <c r="AF99" i="1" s="1"/>
  <c r="AC99" i="1"/>
  <c r="AA101" i="1"/>
  <c r="AB100" i="1"/>
  <c r="AE98" i="1"/>
  <c r="AG98" i="1" s="1"/>
  <c r="AM98" i="1"/>
  <c r="AL98" i="1"/>
  <c r="AN98" i="1"/>
  <c r="AK98" i="1"/>
  <c r="AJ98" i="1"/>
  <c r="AI98" i="1"/>
  <c r="AH98" i="1"/>
  <c r="AW101" i="1" l="1"/>
  <c r="AE99" i="1"/>
  <c r="AG99" i="1" s="1"/>
  <c r="AB101" i="1"/>
  <c r="AA102" i="1"/>
  <c r="AN99" i="1"/>
  <c r="AI99" i="1"/>
  <c r="AH99" i="1"/>
  <c r="AL99" i="1"/>
  <c r="AM99" i="1"/>
  <c r="AK99" i="1"/>
  <c r="AJ99" i="1"/>
  <c r="AD100" i="1"/>
  <c r="AF100" i="1" s="1"/>
  <c r="AC100" i="1"/>
  <c r="AW102" i="1" l="1"/>
  <c r="AE100" i="1"/>
  <c r="AG100" i="1" s="1"/>
  <c r="AD101" i="1"/>
  <c r="AF101" i="1" s="1"/>
  <c r="AC101" i="1"/>
  <c r="AM100" i="1"/>
  <c r="AN100" i="1"/>
  <c r="AJ100" i="1"/>
  <c r="AI100" i="1"/>
  <c r="AH100" i="1"/>
  <c r="AL100" i="1"/>
  <c r="AK100" i="1"/>
  <c r="AA103" i="1"/>
  <c r="AB102" i="1"/>
  <c r="AW103" i="1" l="1"/>
  <c r="AE101" i="1"/>
  <c r="AG101" i="1" s="1"/>
  <c r="AA104" i="1"/>
  <c r="AB103" i="1"/>
  <c r="AN101" i="1"/>
  <c r="AM101" i="1"/>
  <c r="AL101" i="1"/>
  <c r="AK101" i="1"/>
  <c r="AJ101" i="1"/>
  <c r="AI101" i="1"/>
  <c r="AH101" i="1"/>
  <c r="AD102" i="1"/>
  <c r="AF102" i="1" s="1"/>
  <c r="AC102" i="1"/>
  <c r="AW104" i="1" l="1"/>
  <c r="AD103" i="1"/>
  <c r="AF103" i="1" s="1"/>
  <c r="AC103" i="1"/>
  <c r="AE102" i="1"/>
  <c r="AG102" i="1" s="1"/>
  <c r="AA105" i="1"/>
  <c r="AB104" i="1"/>
  <c r="AM102" i="1"/>
  <c r="AN102" i="1"/>
  <c r="AK102" i="1"/>
  <c r="AJ102" i="1"/>
  <c r="AL102" i="1"/>
  <c r="AH102" i="1"/>
  <c r="AI102" i="1"/>
  <c r="AW105" i="1" l="1"/>
  <c r="AD104" i="1"/>
  <c r="AF104" i="1" s="1"/>
  <c r="AC104" i="1"/>
  <c r="AA106" i="1"/>
  <c r="AB105" i="1"/>
  <c r="AE103" i="1"/>
  <c r="AG103" i="1" s="1"/>
  <c r="AN103" i="1"/>
  <c r="AL103" i="1"/>
  <c r="AI103" i="1"/>
  <c r="AH103" i="1"/>
  <c r="AK103" i="1"/>
  <c r="AJ103" i="1"/>
  <c r="AM103" i="1"/>
  <c r="AW106" i="1" l="1"/>
  <c r="AE104" i="1"/>
  <c r="AG104" i="1" s="1"/>
  <c r="AA107" i="1"/>
  <c r="AB106" i="1"/>
  <c r="AM104" i="1"/>
  <c r="AN104" i="1"/>
  <c r="AJ104" i="1"/>
  <c r="AL104" i="1"/>
  <c r="AI104" i="1"/>
  <c r="AH104" i="1"/>
  <c r="AK104" i="1"/>
  <c r="AD105" i="1"/>
  <c r="AF105" i="1" s="1"/>
  <c r="AC105" i="1"/>
  <c r="AW107" i="1" l="1"/>
  <c r="AE105" i="1"/>
  <c r="AG105" i="1" s="1"/>
  <c r="AD106" i="1"/>
  <c r="AF106" i="1" s="1"/>
  <c r="AC106" i="1"/>
  <c r="AN105" i="1"/>
  <c r="AM105" i="1"/>
  <c r="AL105" i="1"/>
  <c r="AK105" i="1"/>
  <c r="AJ105" i="1"/>
  <c r="AI105" i="1"/>
  <c r="AH105" i="1"/>
  <c r="AA108" i="1"/>
  <c r="AB107" i="1"/>
  <c r="AW108" i="1" l="1"/>
  <c r="AE106" i="1"/>
  <c r="AG106" i="1" s="1"/>
  <c r="AD107" i="1"/>
  <c r="AF107" i="1" s="1"/>
  <c r="AC107" i="1"/>
  <c r="AM106" i="1"/>
  <c r="AK106" i="1"/>
  <c r="AL106" i="1"/>
  <c r="AJ106" i="1"/>
  <c r="AI106" i="1"/>
  <c r="AN106" i="1"/>
  <c r="AH106" i="1"/>
  <c r="AA109" i="1"/>
  <c r="AB108" i="1"/>
  <c r="AW109" i="1" l="1"/>
  <c r="AE107" i="1"/>
  <c r="AG107" i="1" s="1"/>
  <c r="AN107" i="1"/>
  <c r="AM107" i="1"/>
  <c r="AI107" i="1"/>
  <c r="AH107" i="1"/>
  <c r="AK107" i="1"/>
  <c r="AL107" i="1"/>
  <c r="AJ107" i="1"/>
  <c r="AD108" i="1"/>
  <c r="AF108" i="1" s="1"/>
  <c r="AC108" i="1"/>
  <c r="AA110" i="1"/>
  <c r="AB109" i="1"/>
  <c r="AW110" i="1" l="1"/>
  <c r="AE108" i="1"/>
  <c r="AG108" i="1" s="1"/>
  <c r="AD109" i="1"/>
  <c r="AF109" i="1" s="1"/>
  <c r="AC109" i="1"/>
  <c r="AA111" i="1"/>
  <c r="AB110" i="1"/>
  <c r="AM108" i="1"/>
  <c r="AN108" i="1"/>
  <c r="AL108" i="1"/>
  <c r="AJ108" i="1"/>
  <c r="AI108" i="1"/>
  <c r="AH108" i="1"/>
  <c r="AK108" i="1"/>
  <c r="AW111" i="1" l="1"/>
  <c r="AE109" i="1"/>
  <c r="AG109" i="1" s="1"/>
  <c r="AD110" i="1"/>
  <c r="AF110" i="1" s="1"/>
  <c r="AC110" i="1"/>
  <c r="AA112" i="1"/>
  <c r="AB111" i="1"/>
  <c r="AN109" i="1"/>
  <c r="AM109" i="1"/>
  <c r="AL109" i="1"/>
  <c r="AK109" i="1"/>
  <c r="AJ109" i="1"/>
  <c r="AI109" i="1"/>
  <c r="AH109" i="1"/>
  <c r="AW112" i="1" l="1"/>
  <c r="AE110" i="1"/>
  <c r="AG110" i="1" s="1"/>
  <c r="AM110" i="1"/>
  <c r="AL110" i="1"/>
  <c r="AK110" i="1"/>
  <c r="AN110" i="1"/>
  <c r="AJ110" i="1"/>
  <c r="AI110" i="1"/>
  <c r="AH110" i="1"/>
  <c r="AD111" i="1"/>
  <c r="AF111" i="1" s="1"/>
  <c r="AC111" i="1"/>
  <c r="AA113" i="1"/>
  <c r="AB112" i="1"/>
  <c r="AW113" i="1" l="1"/>
  <c r="AD112" i="1"/>
  <c r="AF112" i="1" s="1"/>
  <c r="AC112" i="1"/>
  <c r="AA114" i="1"/>
  <c r="AB113" i="1"/>
  <c r="AE111" i="1"/>
  <c r="AG111" i="1" s="1"/>
  <c r="AN111" i="1"/>
  <c r="AI111" i="1"/>
  <c r="AH111" i="1"/>
  <c r="AM111" i="1"/>
  <c r="AL111" i="1"/>
  <c r="AK111" i="1"/>
  <c r="AJ111" i="1"/>
  <c r="AW114" i="1" l="1"/>
  <c r="AE112" i="1"/>
  <c r="AG112" i="1" s="1"/>
  <c r="AA115" i="1"/>
  <c r="AB114" i="1"/>
  <c r="AM112" i="1"/>
  <c r="AN112" i="1"/>
  <c r="AJ112" i="1"/>
  <c r="AI112" i="1"/>
  <c r="AH112" i="1"/>
  <c r="AL112" i="1"/>
  <c r="AK112" i="1"/>
  <c r="AD113" i="1"/>
  <c r="AF113" i="1" s="1"/>
  <c r="AC113" i="1"/>
  <c r="AW115" i="1" l="1"/>
  <c r="AE113" i="1"/>
  <c r="AG113" i="1" s="1"/>
  <c r="AD114" i="1"/>
  <c r="AF114" i="1" s="1"/>
  <c r="AC114" i="1"/>
  <c r="AA116" i="1"/>
  <c r="AB115" i="1"/>
  <c r="AN113" i="1"/>
  <c r="AM113" i="1"/>
  <c r="AL113" i="1"/>
  <c r="AK113" i="1"/>
  <c r="AJ113" i="1"/>
  <c r="AI113" i="1"/>
  <c r="AH113" i="1"/>
  <c r="AW116" i="1" l="1"/>
  <c r="AA117" i="1"/>
  <c r="AB116" i="1"/>
  <c r="AM114" i="1"/>
  <c r="AL114" i="1"/>
  <c r="AN114" i="1"/>
  <c r="AK114" i="1"/>
  <c r="AJ114" i="1"/>
  <c r="AH114" i="1"/>
  <c r="AI114" i="1"/>
  <c r="AD115" i="1"/>
  <c r="AF115" i="1" s="1"/>
  <c r="AC115" i="1"/>
  <c r="AE114" i="1"/>
  <c r="AG114" i="1" s="1"/>
  <c r="AW117" i="1" l="1"/>
  <c r="AN115" i="1"/>
  <c r="AI115" i="1"/>
  <c r="AH115" i="1"/>
  <c r="AL115" i="1"/>
  <c r="AM115" i="1"/>
  <c r="AK115" i="1"/>
  <c r="AJ115" i="1"/>
  <c r="AD116" i="1"/>
  <c r="AF116" i="1" s="1"/>
  <c r="AC116" i="1"/>
  <c r="AB117" i="1"/>
  <c r="AA118" i="1"/>
  <c r="AE115" i="1"/>
  <c r="AG115" i="1" s="1"/>
  <c r="AW118" i="1" l="1"/>
  <c r="AE116" i="1"/>
  <c r="AG116" i="1" s="1"/>
  <c r="AD117" i="1"/>
  <c r="AF117" i="1" s="1"/>
  <c r="AC117" i="1"/>
  <c r="AA119" i="1"/>
  <c r="AB118" i="1"/>
  <c r="AM116" i="1"/>
  <c r="AN116" i="1"/>
  <c r="AJ116" i="1"/>
  <c r="AI116" i="1"/>
  <c r="AH116" i="1"/>
  <c r="AL116" i="1"/>
  <c r="AK116" i="1"/>
  <c r="AW119" i="1" l="1"/>
  <c r="AA120" i="1"/>
  <c r="AB119" i="1"/>
  <c r="AE117" i="1"/>
  <c r="AG117" i="1" s="1"/>
  <c r="AD118" i="1"/>
  <c r="AF118" i="1" s="1"/>
  <c r="AC118" i="1"/>
  <c r="AN117" i="1"/>
  <c r="AM117" i="1"/>
  <c r="AK117" i="1"/>
  <c r="AJ117" i="1"/>
  <c r="AI117" i="1"/>
  <c r="AH117" i="1"/>
  <c r="AL117" i="1"/>
  <c r="AW120" i="1" l="1"/>
  <c r="AE118" i="1"/>
  <c r="AG118" i="1" s="1"/>
  <c r="AA121" i="1"/>
  <c r="AB120" i="1"/>
  <c r="AM118" i="1"/>
  <c r="AN118" i="1"/>
  <c r="AL118" i="1"/>
  <c r="AK118" i="1"/>
  <c r="AJ118" i="1"/>
  <c r="AH118" i="1"/>
  <c r="AI118" i="1"/>
  <c r="AD119" i="1"/>
  <c r="AF119" i="1" s="1"/>
  <c r="AC119" i="1"/>
  <c r="AW121" i="1" l="1"/>
  <c r="AE119" i="1"/>
  <c r="AG119" i="1" s="1"/>
  <c r="AD120" i="1"/>
  <c r="AF120" i="1" s="1"/>
  <c r="AC120" i="1"/>
  <c r="AA122" i="1"/>
  <c r="AB121" i="1"/>
  <c r="AN119" i="1"/>
  <c r="AI119" i="1"/>
  <c r="AH119" i="1"/>
  <c r="AL119" i="1"/>
  <c r="AK119" i="1"/>
  <c r="AM119" i="1"/>
  <c r="AJ119" i="1"/>
  <c r="AW122" i="1" l="1"/>
  <c r="AE120" i="1"/>
  <c r="AG120" i="1" s="1"/>
  <c r="AM120" i="1"/>
  <c r="AN120" i="1"/>
  <c r="AJ120" i="1"/>
  <c r="AI120" i="1"/>
  <c r="AH120" i="1"/>
  <c r="AL120" i="1"/>
  <c r="AK120" i="1"/>
  <c r="AD121" i="1"/>
  <c r="AF121" i="1" s="1"/>
  <c r="AC121" i="1"/>
  <c r="AA123" i="1"/>
  <c r="AB122" i="1"/>
  <c r="AW123" i="1" l="1"/>
  <c r="AE121" i="1"/>
  <c r="AG121" i="1" s="1"/>
  <c r="AA124" i="1"/>
  <c r="AB123" i="1"/>
  <c r="AD122" i="1"/>
  <c r="AF122" i="1" s="1"/>
  <c r="AC122" i="1"/>
  <c r="AN121" i="1"/>
  <c r="AM121" i="1"/>
  <c r="AK121" i="1"/>
  <c r="AJ121" i="1"/>
  <c r="AI121" i="1"/>
  <c r="AH121" i="1"/>
  <c r="AL121" i="1"/>
  <c r="AW124" i="1" l="1"/>
  <c r="AE122" i="1"/>
  <c r="AG122" i="1" s="1"/>
  <c r="AM122" i="1"/>
  <c r="AL122" i="1"/>
  <c r="AK122" i="1"/>
  <c r="AJ122" i="1"/>
  <c r="AN122" i="1"/>
  <c r="AI122" i="1"/>
  <c r="AH122" i="1"/>
  <c r="AD123" i="1"/>
  <c r="AF123" i="1" s="1"/>
  <c r="AC123" i="1"/>
  <c r="AA125" i="1"/>
  <c r="AB124" i="1"/>
  <c r="AW125" i="1" l="1"/>
  <c r="AE123" i="1"/>
  <c r="AG123" i="1" s="1"/>
  <c r="AB125" i="1"/>
  <c r="AA126" i="1"/>
  <c r="AD124" i="1"/>
  <c r="AF124" i="1" s="1"/>
  <c r="AC124" i="1"/>
  <c r="AN123" i="1"/>
  <c r="AM123" i="1"/>
  <c r="AI123" i="1"/>
  <c r="AH123" i="1"/>
  <c r="AL123" i="1"/>
  <c r="AK123" i="1"/>
  <c r="AJ123" i="1"/>
  <c r="AW126" i="1" l="1"/>
  <c r="AE124" i="1"/>
  <c r="AG124" i="1" s="1"/>
  <c r="AA127" i="1"/>
  <c r="AB126" i="1"/>
  <c r="AD125" i="1"/>
  <c r="AF125" i="1" s="1"/>
  <c r="AC125" i="1"/>
  <c r="AM124" i="1"/>
  <c r="AN124" i="1"/>
  <c r="AJ124" i="1"/>
  <c r="AI124" i="1"/>
  <c r="AH124" i="1"/>
  <c r="AL124" i="1"/>
  <c r="AK124" i="1"/>
  <c r="AW127" i="1" l="1"/>
  <c r="AE125" i="1"/>
  <c r="AG125" i="1" s="1"/>
  <c r="AN125" i="1"/>
  <c r="AM125" i="1"/>
  <c r="AK125" i="1"/>
  <c r="AJ125" i="1"/>
  <c r="AI125" i="1"/>
  <c r="AH125" i="1"/>
  <c r="AL125" i="1"/>
  <c r="AD126" i="1"/>
  <c r="AF126" i="1" s="1"/>
  <c r="AC126" i="1"/>
  <c r="AA128" i="1"/>
  <c r="AB127" i="1"/>
  <c r="AW128" i="1" l="1"/>
  <c r="AA129" i="1"/>
  <c r="AB128" i="1"/>
  <c r="AE126" i="1"/>
  <c r="AG126" i="1" s="1"/>
  <c r="AD127" i="1"/>
  <c r="AF127" i="1" s="1"/>
  <c r="AC127" i="1"/>
  <c r="AM126" i="1"/>
  <c r="AL126" i="1"/>
  <c r="AK126" i="1"/>
  <c r="AN126" i="1"/>
  <c r="AJ126" i="1"/>
  <c r="AI126" i="1"/>
  <c r="AH126" i="1"/>
  <c r="AW129" i="1" l="1"/>
  <c r="AE127" i="1"/>
  <c r="AG127" i="1" s="1"/>
  <c r="AD128" i="1"/>
  <c r="AF128" i="1" s="1"/>
  <c r="AC128" i="1"/>
  <c r="AN127" i="1"/>
  <c r="AI127" i="1"/>
  <c r="AH127" i="1"/>
  <c r="AM127" i="1"/>
  <c r="AL127" i="1"/>
  <c r="AK127" i="1"/>
  <c r="AJ127" i="1"/>
  <c r="AA130" i="1"/>
  <c r="AB129" i="1"/>
  <c r="AW130" i="1" l="1"/>
  <c r="AE128" i="1"/>
  <c r="AG128" i="1" s="1"/>
  <c r="AM128" i="1"/>
  <c r="AN128" i="1"/>
  <c r="AJ128" i="1"/>
  <c r="AI128" i="1"/>
  <c r="AH128" i="1"/>
  <c r="AL128" i="1"/>
  <c r="AK128" i="1"/>
  <c r="AD129" i="1"/>
  <c r="AF129" i="1" s="1"/>
  <c r="AC129" i="1"/>
  <c r="AA131" i="1"/>
  <c r="AB130" i="1"/>
  <c r="AW131" i="1" l="1"/>
  <c r="AE129" i="1"/>
  <c r="AG129" i="1" s="1"/>
  <c r="AD130" i="1"/>
  <c r="AF130" i="1" s="1"/>
  <c r="AC130" i="1"/>
  <c r="AA132" i="1"/>
  <c r="AB131" i="1"/>
  <c r="AN129" i="1"/>
  <c r="AM129" i="1"/>
  <c r="AK129" i="1"/>
  <c r="AJ129" i="1"/>
  <c r="AI129" i="1"/>
  <c r="AH129" i="1"/>
  <c r="AL129" i="1"/>
  <c r="AW132" i="1" l="1"/>
  <c r="AD131" i="1"/>
  <c r="AF131" i="1" s="1"/>
  <c r="AC131" i="1"/>
  <c r="AE130" i="1"/>
  <c r="AG130" i="1" s="1"/>
  <c r="AA133" i="1"/>
  <c r="AB132" i="1"/>
  <c r="AM130" i="1"/>
  <c r="AL130" i="1"/>
  <c r="AN130" i="1"/>
  <c r="AK130" i="1"/>
  <c r="AJ130" i="1"/>
  <c r="AI130" i="1"/>
  <c r="AH130" i="1"/>
  <c r="AW133" i="1" l="1"/>
  <c r="AE131" i="1"/>
  <c r="AG131" i="1" s="1"/>
  <c r="AB133" i="1"/>
  <c r="AA134" i="1"/>
  <c r="AN131" i="1"/>
  <c r="AI131" i="1"/>
  <c r="AH131" i="1"/>
  <c r="AL131" i="1"/>
  <c r="AM131" i="1"/>
  <c r="AK131" i="1"/>
  <c r="AJ131" i="1"/>
  <c r="AD132" i="1"/>
  <c r="AF132" i="1" s="1"/>
  <c r="AC132" i="1"/>
  <c r="AW134" i="1" l="1"/>
  <c r="AM132" i="1"/>
  <c r="AN132" i="1"/>
  <c r="AJ132" i="1"/>
  <c r="AI132" i="1"/>
  <c r="AH132" i="1"/>
  <c r="AL132" i="1"/>
  <c r="AK132" i="1"/>
  <c r="AA135" i="1"/>
  <c r="AB134" i="1"/>
  <c r="AE132" i="1"/>
  <c r="AG132" i="1" s="1"/>
  <c r="AD133" i="1"/>
  <c r="AF133" i="1" s="1"/>
  <c r="AC133" i="1"/>
  <c r="AW135" i="1" l="1"/>
  <c r="AE133" i="1"/>
  <c r="AG133" i="1" s="1"/>
  <c r="AA136" i="1"/>
  <c r="AB135" i="1"/>
  <c r="AN133" i="1"/>
  <c r="AM133" i="1"/>
  <c r="AK133" i="1"/>
  <c r="AJ133" i="1"/>
  <c r="AI133" i="1"/>
  <c r="AH133" i="1"/>
  <c r="AL133" i="1"/>
  <c r="AD134" i="1"/>
  <c r="AF134" i="1" s="1"/>
  <c r="AC134" i="1"/>
  <c r="AW136" i="1" l="1"/>
  <c r="AE134" i="1"/>
  <c r="AG134" i="1" s="1"/>
  <c r="AM134" i="1"/>
  <c r="AN134" i="1"/>
  <c r="AL134" i="1"/>
  <c r="AK134" i="1"/>
  <c r="AJ134" i="1"/>
  <c r="AH134" i="1"/>
  <c r="AI134" i="1"/>
  <c r="AD135" i="1"/>
  <c r="AF135" i="1" s="1"/>
  <c r="AC135" i="1"/>
  <c r="AA137" i="1"/>
  <c r="AB136" i="1"/>
  <c r="AW137" i="1" l="1"/>
  <c r="AE135" i="1"/>
  <c r="AG135" i="1" s="1"/>
  <c r="AA138" i="1"/>
  <c r="AB137" i="1"/>
  <c r="AN135" i="1"/>
  <c r="AI135" i="1"/>
  <c r="AH135" i="1"/>
  <c r="AL135" i="1"/>
  <c r="AK135" i="1"/>
  <c r="AM135" i="1"/>
  <c r="AJ135" i="1"/>
  <c r="AD136" i="1"/>
  <c r="AF136" i="1" s="1"/>
  <c r="AC136" i="1"/>
  <c r="AW138" i="1" l="1"/>
  <c r="AE136" i="1"/>
  <c r="AG136" i="1" s="1"/>
  <c r="AM136" i="1"/>
  <c r="AN136" i="1"/>
  <c r="AJ136" i="1"/>
  <c r="AI136" i="1"/>
  <c r="AH136" i="1"/>
  <c r="AL136" i="1"/>
  <c r="AK136" i="1"/>
  <c r="AD137" i="1"/>
  <c r="AF137" i="1" s="1"/>
  <c r="AC137" i="1"/>
  <c r="AA139" i="1"/>
  <c r="AB138" i="1"/>
  <c r="AW139" i="1" l="1"/>
  <c r="AE137" i="1"/>
  <c r="AG137" i="1" s="1"/>
  <c r="AD138" i="1"/>
  <c r="AF138" i="1" s="1"/>
  <c r="AC138" i="1"/>
  <c r="AA140" i="1"/>
  <c r="AB139" i="1"/>
  <c r="AN137" i="1"/>
  <c r="AM137" i="1"/>
  <c r="AK137" i="1"/>
  <c r="AJ137" i="1"/>
  <c r="AI137" i="1"/>
  <c r="AH137" i="1"/>
  <c r="AL137" i="1"/>
  <c r="AW140" i="1" l="1"/>
  <c r="AD139" i="1"/>
  <c r="AF139" i="1" s="1"/>
  <c r="AC139" i="1"/>
  <c r="AA141" i="1"/>
  <c r="AB140" i="1"/>
  <c r="AE138" i="1"/>
  <c r="AG138" i="1" s="1"/>
  <c r="AM138" i="1"/>
  <c r="AL138" i="1"/>
  <c r="AK138" i="1"/>
  <c r="AJ138" i="1"/>
  <c r="AI138" i="1"/>
  <c r="AH138" i="1"/>
  <c r="AN138" i="1"/>
  <c r="AW141" i="1" l="1"/>
  <c r="AB141" i="1"/>
  <c r="AA142" i="1"/>
  <c r="AE139" i="1"/>
  <c r="AG139" i="1" s="1"/>
  <c r="AN139" i="1"/>
  <c r="AM139" i="1"/>
  <c r="AI139" i="1"/>
  <c r="AH139" i="1"/>
  <c r="AL139" i="1"/>
  <c r="AK139" i="1"/>
  <c r="AJ139" i="1"/>
  <c r="AD140" i="1"/>
  <c r="AF140" i="1" s="1"/>
  <c r="AC140" i="1"/>
  <c r="AW142" i="1" l="1"/>
  <c r="AE140" i="1"/>
  <c r="AG140" i="1" s="1"/>
  <c r="AM140" i="1"/>
  <c r="AN140" i="1"/>
  <c r="AJ140" i="1"/>
  <c r="AI140" i="1"/>
  <c r="AH140" i="1"/>
  <c r="AL140" i="1"/>
  <c r="AK140" i="1"/>
  <c r="AA143" i="1"/>
  <c r="AB142" i="1"/>
  <c r="AD141" i="1"/>
  <c r="AF141" i="1" s="1"/>
  <c r="AC141" i="1"/>
  <c r="AW143" i="1" l="1"/>
  <c r="AE141" i="1"/>
  <c r="AG141" i="1" s="1"/>
  <c r="AN141" i="1"/>
  <c r="AM141" i="1"/>
  <c r="AK141" i="1"/>
  <c r="AJ141" i="1"/>
  <c r="AI141" i="1"/>
  <c r="AH141" i="1"/>
  <c r="AL141" i="1"/>
  <c r="AD142" i="1"/>
  <c r="AF142" i="1" s="1"/>
  <c r="AC142" i="1"/>
  <c r="AA144" i="1"/>
  <c r="AB143" i="1"/>
  <c r="AW144" i="1" l="1"/>
  <c r="AE142" i="1"/>
  <c r="AG142" i="1" s="1"/>
  <c r="AA145" i="1"/>
  <c r="AB144" i="1"/>
  <c r="AM142" i="1"/>
  <c r="AL142" i="1"/>
  <c r="AK142" i="1"/>
  <c r="AN142" i="1"/>
  <c r="AJ142" i="1"/>
  <c r="AI142" i="1"/>
  <c r="AH142" i="1"/>
  <c r="AD143" i="1"/>
  <c r="AF143" i="1" s="1"/>
  <c r="AC143" i="1"/>
  <c r="AW145" i="1" l="1"/>
  <c r="AE143" i="1"/>
  <c r="AG143" i="1" s="1"/>
  <c r="AD144" i="1"/>
  <c r="AF144" i="1" s="1"/>
  <c r="AC144" i="1"/>
  <c r="AN143" i="1"/>
  <c r="AI143" i="1"/>
  <c r="AH143" i="1"/>
  <c r="AM143" i="1"/>
  <c r="AL143" i="1"/>
  <c r="AK143" i="1"/>
  <c r="AJ143" i="1"/>
  <c r="AA146" i="1"/>
  <c r="AB145" i="1"/>
  <c r="AW146" i="1" l="1"/>
  <c r="AA147" i="1"/>
  <c r="AB146" i="1"/>
  <c r="AE144" i="1"/>
  <c r="AG144" i="1" s="1"/>
  <c r="AM144" i="1"/>
  <c r="AN144" i="1"/>
  <c r="AJ144" i="1"/>
  <c r="AI144" i="1"/>
  <c r="AH144" i="1"/>
  <c r="AL144" i="1"/>
  <c r="AK144" i="1"/>
  <c r="AD145" i="1"/>
  <c r="AF145" i="1" s="1"/>
  <c r="AC145" i="1"/>
  <c r="AW147" i="1" l="1"/>
  <c r="AE145" i="1"/>
  <c r="AG145" i="1" s="1"/>
  <c r="AD146" i="1"/>
  <c r="AF146" i="1" s="1"/>
  <c r="AC146" i="1"/>
  <c r="AN145" i="1"/>
  <c r="AM145" i="1"/>
  <c r="AK145" i="1"/>
  <c r="AJ145" i="1"/>
  <c r="AI145" i="1"/>
  <c r="AH145" i="1"/>
  <c r="AL145" i="1"/>
  <c r="AA148" i="1"/>
  <c r="AB147" i="1"/>
  <c r="AW148" i="1" l="1"/>
  <c r="AE146" i="1"/>
  <c r="AG146" i="1" s="1"/>
  <c r="AM146" i="1"/>
  <c r="AL146" i="1"/>
  <c r="AN146" i="1"/>
  <c r="AK146" i="1"/>
  <c r="AJ146" i="1"/>
  <c r="AH146" i="1"/>
  <c r="AI146" i="1"/>
  <c r="AD147" i="1"/>
  <c r="AF147" i="1" s="1"/>
  <c r="AC147" i="1"/>
  <c r="AA149" i="1"/>
  <c r="AB148" i="1"/>
  <c r="AW149" i="1" l="1"/>
  <c r="AE147" i="1"/>
  <c r="AG147" i="1" s="1"/>
  <c r="AA150" i="1"/>
  <c r="AB149" i="1"/>
  <c r="AN147" i="1"/>
  <c r="AI147" i="1"/>
  <c r="AH147" i="1"/>
  <c r="AL147" i="1"/>
  <c r="AM147" i="1"/>
  <c r="AK147" i="1"/>
  <c r="AJ147" i="1"/>
  <c r="AD148" i="1"/>
  <c r="AF148" i="1" s="1"/>
  <c r="AC148" i="1"/>
  <c r="AW150" i="1" l="1"/>
  <c r="AE148" i="1"/>
  <c r="AG148" i="1" s="1"/>
  <c r="AA151" i="1"/>
  <c r="AB150" i="1"/>
  <c r="AM148" i="1"/>
  <c r="AN148" i="1"/>
  <c r="AJ148" i="1"/>
  <c r="AI148" i="1"/>
  <c r="AH148" i="1"/>
  <c r="AL148" i="1"/>
  <c r="AK148" i="1"/>
  <c r="AD149" i="1"/>
  <c r="AF149" i="1" s="1"/>
  <c r="AC149" i="1"/>
  <c r="AW151" i="1" l="1"/>
  <c r="AE149" i="1"/>
  <c r="AG149" i="1" s="1"/>
  <c r="AD150" i="1"/>
  <c r="AF150" i="1" s="1"/>
  <c r="AC150" i="1"/>
  <c r="AA152" i="1"/>
  <c r="AB151" i="1"/>
  <c r="AN149" i="1"/>
  <c r="AM149" i="1"/>
  <c r="AK149" i="1"/>
  <c r="AJ149" i="1"/>
  <c r="AI149" i="1"/>
  <c r="AH149" i="1"/>
  <c r="AL149" i="1"/>
  <c r="AW152" i="1" l="1"/>
  <c r="AE150" i="1"/>
  <c r="AG150" i="1" s="1"/>
  <c r="AA153" i="1"/>
  <c r="AB152" i="1"/>
  <c r="AD151" i="1"/>
  <c r="AF151" i="1" s="1"/>
  <c r="AC151" i="1"/>
  <c r="AM150" i="1"/>
  <c r="AN150" i="1"/>
  <c r="AL150" i="1"/>
  <c r="AK150" i="1"/>
  <c r="AJ150" i="1"/>
  <c r="AH150" i="1"/>
  <c r="AI150" i="1"/>
  <c r="AW153" i="1" l="1"/>
  <c r="AE151" i="1"/>
  <c r="AG151" i="1" s="1"/>
  <c r="AN151" i="1"/>
  <c r="AI151" i="1"/>
  <c r="AH151" i="1"/>
  <c r="AL151" i="1"/>
  <c r="AK151" i="1"/>
  <c r="AM151" i="1"/>
  <c r="AJ151" i="1"/>
  <c r="AD152" i="1"/>
  <c r="AF152" i="1" s="1"/>
  <c r="AC152" i="1"/>
  <c r="AB153" i="1"/>
  <c r="AD153" i="1" l="1"/>
  <c r="AF153" i="1" s="1"/>
  <c r="AC153" i="1"/>
  <c r="AE152" i="1"/>
  <c r="AG152" i="1" s="1"/>
  <c r="AM152" i="1"/>
  <c r="AN152" i="1"/>
  <c r="AJ152" i="1"/>
  <c r="AI152" i="1"/>
  <c r="AH152" i="1"/>
  <c r="AL152" i="1"/>
  <c r="AK152" i="1"/>
  <c r="AE153" i="1" l="1"/>
  <c r="AG153" i="1" s="1"/>
  <c r="AN153" i="1"/>
  <c r="AV147" i="1" s="1"/>
  <c r="AM153" i="1"/>
  <c r="AU145" i="1" s="1"/>
  <c r="AK153" i="1"/>
  <c r="AJ153" i="1"/>
  <c r="AI153" i="1"/>
  <c r="AQ152" i="1" s="1"/>
  <c r="AH153" i="1"/>
  <c r="AP152" i="1" s="1"/>
  <c r="AL153" i="1"/>
  <c r="AR153" i="1" l="1"/>
  <c r="AR4" i="1"/>
  <c r="AR3" i="1"/>
  <c r="AR5" i="1"/>
  <c r="AR7" i="1"/>
  <c r="AR10" i="1"/>
  <c r="AR6" i="1"/>
  <c r="AR8" i="1"/>
  <c r="AR9" i="1"/>
  <c r="AR13" i="1"/>
  <c r="AR11" i="1"/>
  <c r="AR12" i="1"/>
  <c r="AR15" i="1"/>
  <c r="AR14" i="1"/>
  <c r="AR17" i="1"/>
  <c r="AR16" i="1"/>
  <c r="AR18" i="1"/>
  <c r="AR20" i="1"/>
  <c r="AR19" i="1"/>
  <c r="AR25" i="1"/>
  <c r="AR21" i="1"/>
  <c r="AR22" i="1"/>
  <c r="AR23" i="1"/>
  <c r="AR26" i="1"/>
  <c r="AR24" i="1"/>
  <c r="AR31" i="1"/>
  <c r="AR27" i="1"/>
  <c r="AR28" i="1"/>
  <c r="AR30" i="1"/>
  <c r="AR29" i="1"/>
  <c r="AR33" i="1"/>
  <c r="AR32" i="1"/>
  <c r="AR34" i="1"/>
  <c r="AR37" i="1"/>
  <c r="AR36" i="1"/>
  <c r="AR35" i="1"/>
  <c r="AR38" i="1"/>
  <c r="AR39" i="1"/>
  <c r="AR41" i="1"/>
  <c r="AR40" i="1"/>
  <c r="AR43" i="1"/>
  <c r="AR42" i="1"/>
  <c r="AR46" i="1"/>
  <c r="AR45" i="1"/>
  <c r="AR44" i="1"/>
  <c r="AR48" i="1"/>
  <c r="AR47" i="1"/>
  <c r="AR49" i="1"/>
  <c r="AR50" i="1"/>
  <c r="AR53" i="1"/>
  <c r="AR51" i="1"/>
  <c r="AR52" i="1"/>
  <c r="AR55" i="1"/>
  <c r="AR54" i="1"/>
  <c r="AR56" i="1"/>
  <c r="AR57" i="1"/>
  <c r="AR58" i="1"/>
  <c r="AR59" i="1"/>
  <c r="AR60" i="1"/>
  <c r="AR62" i="1"/>
  <c r="AR63" i="1"/>
  <c r="AR61" i="1"/>
  <c r="AR65" i="1"/>
  <c r="AR64" i="1"/>
  <c r="AR69" i="1"/>
  <c r="AR66" i="1"/>
  <c r="AR71" i="1"/>
  <c r="AR67" i="1"/>
  <c r="AR68" i="1"/>
  <c r="AR70" i="1"/>
  <c r="AR75" i="1"/>
  <c r="AR72" i="1"/>
  <c r="AR73" i="1"/>
  <c r="AR74" i="1"/>
  <c r="AR78" i="1"/>
  <c r="AR77" i="1"/>
  <c r="AR76" i="1"/>
  <c r="AR79" i="1"/>
  <c r="AR80" i="1"/>
  <c r="AR82" i="1"/>
  <c r="AR81" i="1"/>
  <c r="AR85" i="1"/>
  <c r="AR87" i="1"/>
  <c r="AR84" i="1"/>
  <c r="AR83" i="1"/>
  <c r="AR86" i="1"/>
  <c r="AR89" i="1"/>
  <c r="AR91" i="1"/>
  <c r="AR88" i="1"/>
  <c r="AR90" i="1"/>
  <c r="AR93" i="1"/>
  <c r="AR92" i="1"/>
  <c r="AR94" i="1"/>
  <c r="AR96" i="1"/>
  <c r="AR99" i="1"/>
  <c r="AR98" i="1"/>
  <c r="AR97" i="1"/>
  <c r="AR95" i="1"/>
  <c r="AR101" i="1"/>
  <c r="AR100" i="1"/>
  <c r="AR104" i="1"/>
  <c r="AR103" i="1"/>
  <c r="AR102" i="1"/>
  <c r="AR105" i="1"/>
  <c r="AR107" i="1"/>
  <c r="AR106" i="1"/>
  <c r="AR108" i="1"/>
  <c r="AR109" i="1"/>
  <c r="AR112" i="1"/>
  <c r="AR110" i="1"/>
  <c r="AR111" i="1"/>
  <c r="AR114" i="1"/>
  <c r="AR113" i="1"/>
  <c r="AR116" i="1"/>
  <c r="AR117" i="1"/>
  <c r="AR120" i="1"/>
  <c r="AR115" i="1"/>
  <c r="AR118" i="1"/>
  <c r="AR119" i="1"/>
  <c r="AR121" i="1"/>
  <c r="AR124" i="1"/>
  <c r="AR122" i="1"/>
  <c r="AR123" i="1"/>
  <c r="AR125" i="1"/>
  <c r="AR127" i="1"/>
  <c r="AR126" i="1"/>
  <c r="AR129" i="1"/>
  <c r="AR128" i="1"/>
  <c r="AR132" i="1"/>
  <c r="AR131" i="1"/>
  <c r="AR130" i="1"/>
  <c r="AR133" i="1"/>
  <c r="AR134" i="1"/>
  <c r="AR136" i="1"/>
  <c r="AR135" i="1"/>
  <c r="AR138" i="1"/>
  <c r="AR139" i="1"/>
  <c r="AR137" i="1"/>
  <c r="AR140" i="1"/>
  <c r="AR143" i="1"/>
  <c r="AR141" i="1"/>
  <c r="AR142" i="1"/>
  <c r="AR145" i="1"/>
  <c r="AR144" i="1"/>
  <c r="AR147" i="1"/>
  <c r="AT153" i="1"/>
  <c r="AT3" i="1"/>
  <c r="AT5" i="1"/>
  <c r="AT6" i="1"/>
  <c r="AT4" i="1"/>
  <c r="AT10" i="1"/>
  <c r="AT7" i="1"/>
  <c r="AT8" i="1"/>
  <c r="AT11" i="1"/>
  <c r="AT9" i="1"/>
  <c r="AT12" i="1"/>
  <c r="AT13" i="1"/>
  <c r="AT15" i="1"/>
  <c r="AT18" i="1"/>
  <c r="AT14" i="1"/>
  <c r="AT16" i="1"/>
  <c r="AT17" i="1"/>
  <c r="AT20" i="1"/>
  <c r="AT19" i="1"/>
  <c r="AT21" i="1"/>
  <c r="AT24" i="1"/>
  <c r="AT23" i="1"/>
  <c r="AT22" i="1"/>
  <c r="AT27" i="1"/>
  <c r="AT28" i="1"/>
  <c r="AT25" i="1"/>
  <c r="AT26" i="1"/>
  <c r="AT30" i="1"/>
  <c r="AT29" i="1"/>
  <c r="AT31" i="1"/>
  <c r="AT32" i="1"/>
  <c r="AT33" i="1"/>
  <c r="AT35" i="1"/>
  <c r="AT36" i="1"/>
  <c r="AT34" i="1"/>
  <c r="AT39" i="1"/>
  <c r="AT38" i="1"/>
  <c r="AT37" i="1"/>
  <c r="AT42" i="1"/>
  <c r="AT43" i="1"/>
  <c r="AT41" i="1"/>
  <c r="AT40" i="1"/>
  <c r="AT45" i="1"/>
  <c r="AT48" i="1"/>
  <c r="AT46" i="1"/>
  <c r="AT47" i="1"/>
  <c r="AT44" i="1"/>
  <c r="AT49" i="1"/>
  <c r="AT50" i="1"/>
  <c r="AT54" i="1"/>
  <c r="AT56" i="1"/>
  <c r="AT52" i="1"/>
  <c r="AT51" i="1"/>
  <c r="AT53" i="1"/>
  <c r="AT58" i="1"/>
  <c r="AT55" i="1"/>
  <c r="AT57" i="1"/>
  <c r="AT60" i="1"/>
  <c r="AT59" i="1"/>
  <c r="AT61" i="1"/>
  <c r="AT62" i="1"/>
  <c r="AT63" i="1"/>
  <c r="AT64" i="1"/>
  <c r="AT65" i="1"/>
  <c r="AT66" i="1"/>
  <c r="AT68" i="1"/>
  <c r="AT67" i="1"/>
  <c r="AT69" i="1"/>
  <c r="AT70" i="1"/>
  <c r="AT74" i="1"/>
  <c r="AT71" i="1"/>
  <c r="AT72" i="1"/>
  <c r="AT73" i="1"/>
  <c r="AT75" i="1"/>
  <c r="AT76" i="1"/>
  <c r="AT77" i="1"/>
  <c r="AT78" i="1"/>
  <c r="AT79" i="1"/>
  <c r="AT80" i="1"/>
  <c r="AT81" i="1"/>
  <c r="AT86" i="1"/>
  <c r="AT82" i="1"/>
  <c r="AT87" i="1"/>
  <c r="AT83" i="1"/>
  <c r="AT85" i="1"/>
  <c r="AT84" i="1"/>
  <c r="AT88" i="1"/>
  <c r="AT90" i="1"/>
  <c r="AT93" i="1"/>
  <c r="AT92" i="1"/>
  <c r="AT89" i="1"/>
  <c r="AT91" i="1"/>
  <c r="AT95" i="1"/>
  <c r="AT96" i="1"/>
  <c r="AT94" i="1"/>
  <c r="AT97" i="1"/>
  <c r="AT99" i="1"/>
  <c r="AT98" i="1"/>
  <c r="AT101" i="1"/>
  <c r="AT100" i="1"/>
  <c r="AT102" i="1"/>
  <c r="AT104" i="1"/>
  <c r="AT103" i="1"/>
  <c r="AT106" i="1"/>
  <c r="AT105" i="1"/>
  <c r="AT107" i="1"/>
  <c r="AT108" i="1"/>
  <c r="AT109" i="1"/>
  <c r="AT112" i="1"/>
  <c r="AT110" i="1"/>
  <c r="AT114" i="1"/>
  <c r="AT111" i="1"/>
  <c r="AT115" i="1"/>
  <c r="AT113" i="1"/>
  <c r="AT118" i="1"/>
  <c r="AT116" i="1"/>
  <c r="AT117" i="1"/>
  <c r="AT119" i="1"/>
  <c r="AT120" i="1"/>
  <c r="AT122" i="1"/>
  <c r="AT123" i="1"/>
  <c r="AT121" i="1"/>
  <c r="AT124" i="1"/>
  <c r="AT125" i="1"/>
  <c r="AT129" i="1"/>
  <c r="AT126" i="1"/>
  <c r="AT127" i="1"/>
  <c r="AT128" i="1"/>
  <c r="AT131" i="1"/>
  <c r="AT130" i="1"/>
  <c r="AT135" i="1"/>
  <c r="AT132" i="1"/>
  <c r="AT133" i="1"/>
  <c r="AT134" i="1"/>
  <c r="AT137" i="1"/>
  <c r="AT136" i="1"/>
  <c r="AT139" i="1"/>
  <c r="AT138" i="1"/>
  <c r="AT143" i="1"/>
  <c r="AT141" i="1"/>
  <c r="AT140" i="1"/>
  <c r="AT142" i="1"/>
  <c r="AT144" i="1"/>
  <c r="AT151" i="1"/>
  <c r="AT145" i="1"/>
  <c r="AT146" i="1"/>
  <c r="AT148" i="1"/>
  <c r="AS153" i="1"/>
  <c r="AS4" i="1"/>
  <c r="AS3" i="1"/>
  <c r="AS5" i="1"/>
  <c r="AS6" i="1"/>
  <c r="AS8" i="1"/>
  <c r="AS7" i="1"/>
  <c r="AS12" i="1"/>
  <c r="AS10" i="1"/>
  <c r="AS9" i="1"/>
  <c r="AS11" i="1"/>
  <c r="AS13" i="1"/>
  <c r="AS17" i="1"/>
  <c r="AS14" i="1"/>
  <c r="AS15" i="1"/>
  <c r="AS16" i="1"/>
  <c r="AS18" i="1"/>
  <c r="AS20" i="1"/>
  <c r="AS21" i="1"/>
  <c r="AS19" i="1"/>
  <c r="AS24" i="1"/>
  <c r="AS22" i="1"/>
  <c r="AS26" i="1"/>
  <c r="AS23" i="1"/>
  <c r="AS25" i="1"/>
  <c r="AS27" i="1"/>
  <c r="AS28" i="1"/>
  <c r="AS31" i="1"/>
  <c r="AS29" i="1"/>
  <c r="AS33" i="1"/>
  <c r="AS30" i="1"/>
  <c r="AS36" i="1"/>
  <c r="AS32" i="1"/>
  <c r="AS34" i="1"/>
  <c r="AS35" i="1"/>
  <c r="AS37" i="1"/>
  <c r="AS38" i="1"/>
  <c r="AS41" i="1"/>
  <c r="AS39" i="1"/>
  <c r="AS40" i="1"/>
  <c r="AS43" i="1"/>
  <c r="AS44" i="1"/>
  <c r="AS42" i="1"/>
  <c r="AS45" i="1"/>
  <c r="AS46" i="1"/>
  <c r="AS48" i="1"/>
  <c r="AS47" i="1"/>
  <c r="AS50" i="1"/>
  <c r="AS49" i="1"/>
  <c r="AS51" i="1"/>
  <c r="AS54" i="1"/>
  <c r="AS53" i="1"/>
  <c r="AS52" i="1"/>
  <c r="AS56" i="1"/>
  <c r="AS57" i="1"/>
  <c r="AS55" i="1"/>
  <c r="AS58" i="1"/>
  <c r="AS61" i="1"/>
  <c r="AS59" i="1"/>
  <c r="AS60" i="1"/>
  <c r="AS63" i="1"/>
  <c r="AS62" i="1"/>
  <c r="AS64" i="1"/>
  <c r="AS66" i="1"/>
  <c r="AS65" i="1"/>
  <c r="AS67" i="1"/>
  <c r="AS69" i="1"/>
  <c r="AS68" i="1"/>
  <c r="AS71" i="1"/>
  <c r="AS73" i="1"/>
  <c r="AS70" i="1"/>
  <c r="AS74" i="1"/>
  <c r="AS72" i="1"/>
  <c r="AS75" i="1"/>
  <c r="AS76" i="1"/>
  <c r="AS77" i="1"/>
  <c r="AS78" i="1"/>
  <c r="AS80" i="1"/>
  <c r="AS79" i="1"/>
  <c r="AS81" i="1"/>
  <c r="AS86" i="1"/>
  <c r="AS82" i="1"/>
  <c r="AS83" i="1"/>
  <c r="AS84" i="1"/>
  <c r="AS85" i="1"/>
  <c r="AS87" i="1"/>
  <c r="AS88" i="1"/>
  <c r="AS89" i="1"/>
  <c r="AS93" i="1"/>
  <c r="AS92" i="1"/>
  <c r="AS90" i="1"/>
  <c r="AS91" i="1"/>
  <c r="AS94" i="1"/>
  <c r="AS97" i="1"/>
  <c r="AS96" i="1"/>
  <c r="AS95" i="1"/>
  <c r="AS99" i="1"/>
  <c r="AS98" i="1"/>
  <c r="AS100" i="1"/>
  <c r="AS101" i="1"/>
  <c r="AS102" i="1"/>
  <c r="AS104" i="1"/>
  <c r="AS103" i="1"/>
  <c r="AS105" i="1"/>
  <c r="AS107" i="1"/>
  <c r="AS106" i="1"/>
  <c r="AS110" i="1"/>
  <c r="AS108" i="1"/>
  <c r="AS109" i="1"/>
  <c r="AS111" i="1"/>
  <c r="AS113" i="1"/>
  <c r="AS112" i="1"/>
  <c r="AS115" i="1"/>
  <c r="AS114" i="1"/>
  <c r="AS118" i="1"/>
  <c r="AS116" i="1"/>
  <c r="AS117" i="1"/>
  <c r="AS119" i="1"/>
  <c r="AS120" i="1"/>
  <c r="AS122" i="1"/>
  <c r="AS124" i="1"/>
  <c r="AS121" i="1"/>
  <c r="AS123" i="1"/>
  <c r="AS125" i="1"/>
  <c r="AS126" i="1"/>
  <c r="AS128" i="1"/>
  <c r="AS127" i="1"/>
  <c r="AS129" i="1"/>
  <c r="AS130" i="1"/>
  <c r="AS131" i="1"/>
  <c r="AS134" i="1"/>
  <c r="AS132" i="1"/>
  <c r="AS136" i="1"/>
  <c r="AS133" i="1"/>
  <c r="AS135" i="1"/>
  <c r="AS138" i="1"/>
  <c r="AS137" i="1"/>
  <c r="AS139" i="1"/>
  <c r="AS144" i="1"/>
  <c r="AS140" i="1"/>
  <c r="AS142" i="1"/>
  <c r="AS141" i="1"/>
  <c r="AS145" i="1"/>
  <c r="AS143" i="1"/>
  <c r="AS147" i="1"/>
  <c r="AS151" i="1"/>
  <c r="AS149" i="1"/>
  <c r="AQ145" i="1"/>
  <c r="AP149" i="1"/>
  <c r="AV149" i="1"/>
  <c r="AT147" i="1"/>
  <c r="AR152" i="1"/>
  <c r="AS152" i="1"/>
  <c r="AU153" i="1"/>
  <c r="AU3" i="1"/>
  <c r="AU6" i="1"/>
  <c r="AU5" i="1"/>
  <c r="AU4" i="1"/>
  <c r="AU7" i="1"/>
  <c r="AU12" i="1"/>
  <c r="AU8" i="1"/>
  <c r="AU9" i="1"/>
  <c r="AU10" i="1"/>
  <c r="AU11" i="1"/>
  <c r="AU14" i="1"/>
  <c r="AU13" i="1"/>
  <c r="AU15" i="1"/>
  <c r="AU19" i="1"/>
  <c r="AU16" i="1"/>
  <c r="AU17" i="1"/>
  <c r="AU18" i="1"/>
  <c r="AU20" i="1"/>
  <c r="AU21" i="1"/>
  <c r="AU23" i="1"/>
  <c r="AU24" i="1"/>
  <c r="AU22" i="1"/>
  <c r="AU26" i="1"/>
  <c r="AU28" i="1"/>
  <c r="AU25" i="1"/>
  <c r="AU27" i="1"/>
  <c r="AU30" i="1"/>
  <c r="AU29" i="1"/>
  <c r="AU33" i="1"/>
  <c r="AU31" i="1"/>
  <c r="AU32" i="1"/>
  <c r="AU34" i="1"/>
  <c r="AU36" i="1"/>
  <c r="AU35" i="1"/>
  <c r="AU37" i="1"/>
  <c r="AU40" i="1"/>
  <c r="AU38" i="1"/>
  <c r="AU39" i="1"/>
  <c r="AU41" i="1"/>
  <c r="AU44" i="1"/>
  <c r="AU42" i="1"/>
  <c r="AU43" i="1"/>
  <c r="AU47" i="1"/>
  <c r="AU46" i="1"/>
  <c r="AU45" i="1"/>
  <c r="AU48" i="1"/>
  <c r="AU53" i="1"/>
  <c r="AU50" i="1"/>
  <c r="AU49" i="1"/>
  <c r="AU51" i="1"/>
  <c r="AU52" i="1"/>
  <c r="AU54" i="1"/>
  <c r="AU56" i="1"/>
  <c r="AU55" i="1"/>
  <c r="AU58" i="1"/>
  <c r="AU57" i="1"/>
  <c r="AU60" i="1"/>
  <c r="AU61" i="1"/>
  <c r="AU59" i="1"/>
  <c r="AU62" i="1"/>
  <c r="AU63" i="1"/>
  <c r="AU65" i="1"/>
  <c r="AU64" i="1"/>
  <c r="AU66" i="1"/>
  <c r="AU67" i="1"/>
  <c r="AU70" i="1"/>
  <c r="AU72" i="1"/>
  <c r="AU69" i="1"/>
  <c r="AU68" i="1"/>
  <c r="AU71" i="1"/>
  <c r="AU74" i="1"/>
  <c r="AU73" i="1"/>
  <c r="AU77" i="1"/>
  <c r="AU75" i="1"/>
  <c r="AU76" i="1"/>
  <c r="AU79" i="1"/>
  <c r="AU80" i="1"/>
  <c r="AU78" i="1"/>
  <c r="AU81" i="1"/>
  <c r="AU83" i="1"/>
  <c r="AU86" i="1"/>
  <c r="AU84" i="1"/>
  <c r="AU82" i="1"/>
  <c r="AU88" i="1"/>
  <c r="AU85" i="1"/>
  <c r="AU89" i="1"/>
  <c r="AU90" i="1"/>
  <c r="AU87" i="1"/>
  <c r="AU92" i="1"/>
  <c r="AU93" i="1"/>
  <c r="AU91" i="1"/>
  <c r="AU95" i="1"/>
  <c r="AU96" i="1"/>
  <c r="AU99" i="1"/>
  <c r="AU94" i="1"/>
  <c r="AU97" i="1"/>
  <c r="AU98" i="1"/>
  <c r="AU101" i="1"/>
  <c r="AU100" i="1"/>
  <c r="AU102" i="1"/>
  <c r="AU106" i="1"/>
  <c r="AU103" i="1"/>
  <c r="AU104" i="1"/>
  <c r="AU105" i="1"/>
  <c r="AU108" i="1"/>
  <c r="AU111" i="1"/>
  <c r="AU107" i="1"/>
  <c r="AU110" i="1"/>
  <c r="AU112" i="1"/>
  <c r="AU109" i="1"/>
  <c r="AU113" i="1"/>
  <c r="AU115" i="1"/>
  <c r="AU114" i="1"/>
  <c r="AU118" i="1"/>
  <c r="AU116" i="1"/>
  <c r="AU117" i="1"/>
  <c r="AU119" i="1"/>
  <c r="AU121" i="1"/>
  <c r="AU120" i="1"/>
  <c r="AU122" i="1"/>
  <c r="AU123" i="1"/>
  <c r="AU125" i="1"/>
  <c r="AU124" i="1"/>
  <c r="AU126" i="1"/>
  <c r="AU127" i="1"/>
  <c r="AU130" i="1"/>
  <c r="AU128" i="1"/>
  <c r="AU129" i="1"/>
  <c r="AU131" i="1"/>
  <c r="AU132" i="1"/>
  <c r="AU134" i="1"/>
  <c r="AU133" i="1"/>
  <c r="AU138" i="1"/>
  <c r="AU135" i="1"/>
  <c r="AU136" i="1"/>
  <c r="AU137" i="1"/>
  <c r="AU139" i="1"/>
  <c r="AU141" i="1"/>
  <c r="AU143" i="1"/>
  <c r="AU140" i="1"/>
  <c r="AU144" i="1"/>
  <c r="AU142" i="1"/>
  <c r="AU146" i="1"/>
  <c r="AU151" i="1"/>
  <c r="AU150" i="1"/>
  <c r="AU148" i="1"/>
  <c r="AU149" i="1"/>
  <c r="AV145" i="1"/>
  <c r="AT152" i="1"/>
  <c r="AR148" i="1"/>
  <c r="AS146" i="1"/>
  <c r="AP153" i="1"/>
  <c r="AP3" i="1"/>
  <c r="AP5" i="1"/>
  <c r="AP4" i="1"/>
  <c r="AP6" i="1"/>
  <c r="AP8" i="1"/>
  <c r="AP7" i="1"/>
  <c r="AP9" i="1"/>
  <c r="AP13" i="1"/>
  <c r="AP10" i="1"/>
  <c r="AP11" i="1"/>
  <c r="AP12" i="1"/>
  <c r="AP14" i="1"/>
  <c r="AP16" i="1"/>
  <c r="AP15" i="1"/>
  <c r="AP17" i="1"/>
  <c r="AP18" i="1"/>
  <c r="AP22" i="1"/>
  <c r="AP20" i="1"/>
  <c r="AP19" i="1"/>
  <c r="AP21" i="1"/>
  <c r="AP24" i="1"/>
  <c r="AP23" i="1"/>
  <c r="AP25" i="1"/>
  <c r="AP26" i="1"/>
  <c r="AP28" i="1"/>
  <c r="AP31" i="1"/>
  <c r="AP27" i="1"/>
  <c r="AP29" i="1"/>
  <c r="AP30" i="1"/>
  <c r="AP32" i="1"/>
  <c r="AP33" i="1"/>
  <c r="AP34" i="1"/>
  <c r="AP35" i="1"/>
  <c r="AP36" i="1"/>
  <c r="AP38" i="1"/>
  <c r="AP37" i="1"/>
  <c r="AP40" i="1"/>
  <c r="AP39" i="1"/>
  <c r="AP42" i="1"/>
  <c r="AP41" i="1"/>
  <c r="AP44" i="1"/>
  <c r="AP45" i="1"/>
  <c r="AP43" i="1"/>
  <c r="AP47" i="1"/>
  <c r="AP46" i="1"/>
  <c r="AP48" i="1"/>
  <c r="AP50" i="1"/>
  <c r="AP51" i="1"/>
  <c r="AP49" i="1"/>
  <c r="AP52" i="1"/>
  <c r="AP58" i="1"/>
  <c r="AP54" i="1"/>
  <c r="AP53" i="1"/>
  <c r="AP55" i="1"/>
  <c r="AP56" i="1"/>
  <c r="AP57" i="1"/>
  <c r="AP60" i="1"/>
  <c r="AP59" i="1"/>
  <c r="AP63" i="1"/>
  <c r="AP62" i="1"/>
  <c r="AP61" i="1"/>
  <c r="AP65" i="1"/>
  <c r="AP64" i="1"/>
  <c r="AP68" i="1"/>
  <c r="AP66" i="1"/>
  <c r="AP67" i="1"/>
  <c r="AP71" i="1"/>
  <c r="AP69" i="1"/>
  <c r="AP74" i="1"/>
  <c r="AP72" i="1"/>
  <c r="AP70" i="1"/>
  <c r="AP75" i="1"/>
  <c r="AP73" i="1"/>
  <c r="AP76" i="1"/>
  <c r="AP77" i="1"/>
  <c r="AP79" i="1"/>
  <c r="AP78" i="1"/>
  <c r="AP80" i="1"/>
  <c r="AP81" i="1"/>
  <c r="AP83" i="1"/>
  <c r="AP82" i="1"/>
  <c r="AP84" i="1"/>
  <c r="AP85" i="1"/>
  <c r="AP86" i="1"/>
  <c r="AP87" i="1"/>
  <c r="AP90" i="1"/>
  <c r="AP89" i="1"/>
  <c r="AP88" i="1"/>
  <c r="AP93" i="1"/>
  <c r="AP91" i="1"/>
  <c r="AP92" i="1"/>
  <c r="AP94" i="1"/>
  <c r="AP96" i="1"/>
  <c r="AP95" i="1"/>
  <c r="AP97" i="1"/>
  <c r="AP102" i="1"/>
  <c r="AP99" i="1"/>
  <c r="AP98" i="1"/>
  <c r="AP100" i="1"/>
  <c r="AP104" i="1"/>
  <c r="AP101" i="1"/>
  <c r="AP105" i="1"/>
  <c r="AP103" i="1"/>
  <c r="AP106" i="1"/>
  <c r="AP107" i="1"/>
  <c r="AP110" i="1"/>
  <c r="AP108" i="1"/>
  <c r="AP109" i="1"/>
  <c r="AP112" i="1"/>
  <c r="AP111" i="1"/>
  <c r="AP115" i="1"/>
  <c r="AP113" i="1"/>
  <c r="AP114" i="1"/>
  <c r="AP116" i="1"/>
  <c r="AP118" i="1"/>
  <c r="AP117" i="1"/>
  <c r="AP119" i="1"/>
  <c r="AP120" i="1"/>
  <c r="AP123" i="1"/>
  <c r="AP122" i="1"/>
  <c r="AP121" i="1"/>
  <c r="AP125" i="1"/>
  <c r="AP124" i="1"/>
  <c r="AP127" i="1"/>
  <c r="AP129" i="1"/>
  <c r="AP126" i="1"/>
  <c r="AP128" i="1"/>
  <c r="AP130" i="1"/>
  <c r="AP131" i="1"/>
  <c r="AP134" i="1"/>
  <c r="AP132" i="1"/>
  <c r="AP133" i="1"/>
  <c r="AP136" i="1"/>
  <c r="AP135" i="1"/>
  <c r="AP137" i="1"/>
  <c r="AP138" i="1"/>
  <c r="AP139" i="1"/>
  <c r="AP141" i="1"/>
  <c r="AP140" i="1"/>
  <c r="AP143" i="1"/>
  <c r="AP142" i="1"/>
  <c r="AP144" i="1"/>
  <c r="AP145" i="1"/>
  <c r="AP151" i="1"/>
  <c r="AP146" i="1"/>
  <c r="AP150" i="1"/>
  <c r="AP147" i="1"/>
  <c r="AQ153" i="1"/>
  <c r="AQ3" i="1"/>
  <c r="AQ4" i="1"/>
  <c r="AQ6" i="1"/>
  <c r="AQ5" i="1"/>
  <c r="AQ7" i="1"/>
  <c r="AQ10" i="1"/>
  <c r="AQ9" i="1"/>
  <c r="AQ8" i="1"/>
  <c r="AQ12" i="1"/>
  <c r="AQ11" i="1"/>
  <c r="AQ13" i="1"/>
  <c r="AQ14" i="1"/>
  <c r="AQ15" i="1"/>
  <c r="AQ18" i="1"/>
  <c r="AQ17" i="1"/>
  <c r="AQ16" i="1"/>
  <c r="AQ19" i="1"/>
  <c r="AQ21" i="1"/>
  <c r="AQ20" i="1"/>
  <c r="AQ23" i="1"/>
  <c r="AQ22" i="1"/>
  <c r="AQ24" i="1"/>
  <c r="AQ25" i="1"/>
  <c r="AQ26" i="1"/>
  <c r="AQ27" i="1"/>
  <c r="AQ28" i="1"/>
  <c r="AQ29" i="1"/>
  <c r="AQ34" i="1"/>
  <c r="AQ31" i="1"/>
  <c r="AQ30" i="1"/>
  <c r="AQ33" i="1"/>
  <c r="AQ32" i="1"/>
  <c r="AQ36" i="1"/>
  <c r="AQ38" i="1"/>
  <c r="AQ35" i="1"/>
  <c r="AQ37" i="1"/>
  <c r="AQ39" i="1"/>
  <c r="AQ42" i="1"/>
  <c r="AQ41" i="1"/>
  <c r="AQ40" i="1"/>
  <c r="AQ46" i="1"/>
  <c r="AQ43" i="1"/>
  <c r="AQ44" i="1"/>
  <c r="AQ48" i="1"/>
  <c r="AQ45" i="1"/>
  <c r="AQ49" i="1"/>
  <c r="AQ47" i="1"/>
  <c r="AQ51" i="1"/>
  <c r="AQ50" i="1"/>
  <c r="AQ53" i="1"/>
  <c r="AQ52" i="1"/>
  <c r="AQ54" i="1"/>
  <c r="AQ56" i="1"/>
  <c r="AQ55" i="1"/>
  <c r="AQ58" i="1"/>
  <c r="AQ57" i="1"/>
  <c r="AQ61" i="1"/>
  <c r="AQ59" i="1"/>
  <c r="AQ60" i="1"/>
  <c r="AQ62" i="1"/>
  <c r="AQ63" i="1"/>
  <c r="AQ66" i="1"/>
  <c r="AQ64" i="1"/>
  <c r="AQ68" i="1"/>
  <c r="AQ65" i="1"/>
  <c r="AQ70" i="1"/>
  <c r="AQ67" i="1"/>
  <c r="AQ72" i="1"/>
  <c r="AQ69" i="1"/>
  <c r="AQ71" i="1"/>
  <c r="AQ76" i="1"/>
  <c r="AQ73" i="1"/>
  <c r="AQ74" i="1"/>
  <c r="AQ75" i="1"/>
  <c r="AQ77" i="1"/>
  <c r="AQ78" i="1"/>
  <c r="AQ80" i="1"/>
  <c r="AQ81" i="1"/>
  <c r="AQ79" i="1"/>
  <c r="AQ84" i="1"/>
  <c r="AQ82" i="1"/>
  <c r="AQ83" i="1"/>
  <c r="AQ85" i="1"/>
  <c r="AQ86" i="1"/>
  <c r="AQ89" i="1"/>
  <c r="AQ87" i="1"/>
  <c r="AQ92" i="1"/>
  <c r="AQ88" i="1"/>
  <c r="AQ90" i="1"/>
  <c r="AQ94" i="1"/>
  <c r="AQ91" i="1"/>
  <c r="AQ93" i="1"/>
  <c r="AQ98" i="1"/>
  <c r="AQ96" i="1"/>
  <c r="AQ95" i="1"/>
  <c r="AQ97" i="1"/>
  <c r="AQ99" i="1"/>
  <c r="AQ101" i="1"/>
  <c r="AQ103" i="1"/>
  <c r="AQ100" i="1"/>
  <c r="AQ104" i="1"/>
  <c r="AQ102" i="1"/>
  <c r="AQ107" i="1"/>
  <c r="AQ105" i="1"/>
  <c r="AQ106" i="1"/>
  <c r="AQ111" i="1"/>
  <c r="AQ108" i="1"/>
  <c r="AQ112" i="1"/>
  <c r="AQ110" i="1"/>
  <c r="AQ109" i="1"/>
  <c r="AQ113" i="1"/>
  <c r="AQ115" i="1"/>
  <c r="AQ114" i="1"/>
  <c r="AQ116" i="1"/>
  <c r="AQ118" i="1"/>
  <c r="AQ119" i="1"/>
  <c r="AQ117" i="1"/>
  <c r="AQ120" i="1"/>
  <c r="AQ123" i="1"/>
  <c r="AQ122" i="1"/>
  <c r="AQ121" i="1"/>
  <c r="AQ125" i="1"/>
  <c r="AQ124" i="1"/>
  <c r="AQ126" i="1"/>
  <c r="AQ127" i="1"/>
  <c r="AQ129" i="1"/>
  <c r="AQ128" i="1"/>
  <c r="AQ130" i="1"/>
  <c r="AQ131" i="1"/>
  <c r="AQ132" i="1"/>
  <c r="AQ134" i="1"/>
  <c r="AQ133" i="1"/>
  <c r="AQ136" i="1"/>
  <c r="AQ135" i="1"/>
  <c r="AQ138" i="1"/>
  <c r="AQ137" i="1"/>
  <c r="AQ140" i="1"/>
  <c r="AQ139" i="1"/>
  <c r="AQ144" i="1"/>
  <c r="AQ142" i="1"/>
  <c r="AQ141" i="1"/>
  <c r="AQ143" i="1"/>
  <c r="AQ149" i="1"/>
  <c r="AQ147" i="1"/>
  <c r="AQ146" i="1"/>
  <c r="AV153" i="1"/>
  <c r="AV3" i="1"/>
  <c r="AV8" i="1"/>
  <c r="AV4" i="1"/>
  <c r="AV6" i="1"/>
  <c r="AV5" i="1"/>
  <c r="AV10" i="1"/>
  <c r="AV7" i="1"/>
  <c r="AV9" i="1"/>
  <c r="AV11" i="1"/>
  <c r="AV13" i="1"/>
  <c r="AV12" i="1"/>
  <c r="AV15" i="1"/>
  <c r="AV14" i="1"/>
  <c r="AV16" i="1"/>
  <c r="AV21" i="1"/>
  <c r="AV19" i="1"/>
  <c r="AV17" i="1"/>
  <c r="AV18" i="1"/>
  <c r="AV23" i="1"/>
  <c r="AV22" i="1"/>
  <c r="AV20" i="1"/>
  <c r="AV24" i="1"/>
  <c r="AV25" i="1"/>
  <c r="AV26" i="1"/>
  <c r="AV30" i="1"/>
  <c r="AV27" i="1"/>
  <c r="AV28" i="1"/>
  <c r="AV32" i="1"/>
  <c r="AV29" i="1"/>
  <c r="AV31" i="1"/>
  <c r="AV34" i="1"/>
  <c r="AV36" i="1"/>
  <c r="AV33" i="1"/>
  <c r="AV35" i="1"/>
  <c r="AV37" i="1"/>
  <c r="AV39" i="1"/>
  <c r="AV38" i="1"/>
  <c r="AV41" i="1"/>
  <c r="AV40" i="1"/>
  <c r="AV46" i="1"/>
  <c r="AV42" i="1"/>
  <c r="AV43" i="1"/>
  <c r="AV44" i="1"/>
  <c r="AV47" i="1"/>
  <c r="AV45" i="1"/>
  <c r="AV51" i="1"/>
  <c r="AV48" i="1"/>
  <c r="AV49" i="1"/>
  <c r="AV52" i="1"/>
  <c r="AV50" i="1"/>
  <c r="AV53" i="1"/>
  <c r="AV55" i="1"/>
  <c r="AV54" i="1"/>
  <c r="AV56" i="1"/>
  <c r="AV58" i="1"/>
  <c r="AV57" i="1"/>
  <c r="AV59" i="1"/>
  <c r="AV60" i="1"/>
  <c r="AV63" i="1"/>
  <c r="AV61" i="1"/>
  <c r="AV62" i="1"/>
  <c r="AV64" i="1"/>
  <c r="AV65" i="1"/>
  <c r="AV68" i="1"/>
  <c r="AV66" i="1"/>
  <c r="AV67" i="1"/>
  <c r="AV73" i="1"/>
  <c r="AV69" i="1"/>
  <c r="AV70" i="1"/>
  <c r="AV72" i="1"/>
  <c r="AV71" i="1"/>
  <c r="AV74" i="1"/>
  <c r="AV75" i="1"/>
  <c r="AV77" i="1"/>
  <c r="AV76" i="1"/>
  <c r="AV81" i="1"/>
  <c r="AV78" i="1"/>
  <c r="AV79" i="1"/>
  <c r="AV80" i="1"/>
  <c r="AV83" i="1"/>
  <c r="AV84" i="1"/>
  <c r="AV82" i="1"/>
  <c r="AV85" i="1"/>
  <c r="AV86" i="1"/>
  <c r="AV87" i="1"/>
  <c r="AV91" i="1"/>
  <c r="AV89" i="1"/>
  <c r="AV90" i="1"/>
  <c r="AV88" i="1"/>
  <c r="AV92" i="1"/>
  <c r="AV93" i="1"/>
  <c r="AV95" i="1"/>
  <c r="AV97" i="1"/>
  <c r="AV94" i="1"/>
  <c r="AV96" i="1"/>
  <c r="AV98" i="1"/>
  <c r="AV99" i="1"/>
  <c r="AV101" i="1"/>
  <c r="AV102" i="1"/>
  <c r="AV100" i="1"/>
  <c r="AV104" i="1"/>
  <c r="AV103" i="1"/>
  <c r="AV105" i="1"/>
  <c r="AV106" i="1"/>
  <c r="AV108" i="1"/>
  <c r="AV109" i="1"/>
  <c r="AV107" i="1"/>
  <c r="AV111" i="1"/>
  <c r="AV110" i="1"/>
  <c r="AV112" i="1"/>
  <c r="AV114" i="1"/>
  <c r="AV113" i="1"/>
  <c r="AV116" i="1"/>
  <c r="AV115" i="1"/>
  <c r="AV117" i="1"/>
  <c r="AV119" i="1"/>
  <c r="AV120" i="1"/>
  <c r="AV121" i="1"/>
  <c r="AV118" i="1"/>
  <c r="AV125" i="1"/>
  <c r="AV124" i="1"/>
  <c r="AV123" i="1"/>
  <c r="AV122" i="1"/>
  <c r="AV127" i="1"/>
  <c r="AV126" i="1"/>
  <c r="AV128" i="1"/>
  <c r="AV129" i="1"/>
  <c r="AV130" i="1"/>
  <c r="AV131" i="1"/>
  <c r="AV132" i="1"/>
  <c r="AV133" i="1"/>
  <c r="AV137" i="1"/>
  <c r="AV135" i="1"/>
  <c r="AV134" i="1"/>
  <c r="AV136" i="1"/>
  <c r="AV139" i="1"/>
  <c r="AV138" i="1"/>
  <c r="AV140" i="1"/>
  <c r="AV141" i="1"/>
  <c r="AV143" i="1"/>
  <c r="AV142" i="1"/>
  <c r="AV144" i="1"/>
  <c r="AV151" i="1"/>
  <c r="AV148" i="1"/>
  <c r="AV146" i="1"/>
  <c r="AU152" i="1"/>
  <c r="AQ151" i="1"/>
  <c r="AV152" i="1"/>
  <c r="AR151" i="1"/>
  <c r="AR149" i="1"/>
  <c r="AS150" i="1"/>
  <c r="AQ150" i="1"/>
  <c r="AQ148" i="1"/>
  <c r="AU147" i="1"/>
  <c r="AP148" i="1"/>
  <c r="AV150" i="1"/>
  <c r="AR150" i="1"/>
  <c r="AT149" i="1"/>
  <c r="AR146" i="1"/>
  <c r="AS148" i="1"/>
  <c r="AT150" i="1"/>
  <c r="AY4" i="1" l="1"/>
  <c r="AY6" i="1"/>
  <c r="AY8" i="1"/>
  <c r="AY10" i="1"/>
  <c r="AY12" i="1"/>
  <c r="AY14" i="1"/>
  <c r="AY16" i="1"/>
  <c r="AY18" i="1"/>
  <c r="AY20" i="1"/>
  <c r="AY22" i="1"/>
  <c r="AY24" i="1"/>
  <c r="AY26" i="1"/>
  <c r="AY28" i="1"/>
  <c r="AY30" i="1"/>
  <c r="AY32" i="1"/>
  <c r="AY34" i="1"/>
  <c r="AY36" i="1"/>
  <c r="AY38" i="1"/>
  <c r="AY40" i="1"/>
  <c r="AY42" i="1"/>
  <c r="AY44" i="1"/>
  <c r="AY46" i="1"/>
  <c r="AY48" i="1"/>
  <c r="AY50" i="1"/>
  <c r="AY52" i="1"/>
  <c r="AY54" i="1"/>
  <c r="AY56" i="1"/>
  <c r="AY58" i="1"/>
  <c r="AY60" i="1"/>
  <c r="AY5" i="1"/>
  <c r="AY7" i="1"/>
  <c r="AY9" i="1"/>
  <c r="AY11" i="1"/>
  <c r="AY13" i="1"/>
  <c r="AY15" i="1"/>
  <c r="AY17" i="1"/>
  <c r="AY19" i="1"/>
  <c r="AY21" i="1"/>
  <c r="AY23" i="1"/>
  <c r="AY25" i="1"/>
  <c r="AY27" i="1"/>
  <c r="AY29" i="1"/>
  <c r="AY31" i="1"/>
  <c r="AY33" i="1"/>
  <c r="AY35" i="1"/>
  <c r="AY37" i="1"/>
  <c r="AY39" i="1"/>
  <c r="AY41" i="1"/>
  <c r="AY43" i="1"/>
  <c r="AY45" i="1"/>
  <c r="AY47" i="1"/>
  <c r="AY49" i="1"/>
  <c r="AY51" i="1"/>
  <c r="AY53" i="1"/>
  <c r="AY55" i="1"/>
  <c r="AY57" i="1"/>
  <c r="AY59" i="1"/>
  <c r="AY62" i="1"/>
  <c r="AY64" i="1"/>
  <c r="AY66" i="1"/>
  <c r="AY68" i="1"/>
  <c r="AY70" i="1"/>
  <c r="AY72" i="1"/>
  <c r="AY74" i="1"/>
  <c r="AY76" i="1"/>
  <c r="AY78" i="1"/>
  <c r="AY80" i="1"/>
  <c r="AY82" i="1"/>
  <c r="AY84" i="1"/>
  <c r="AY86" i="1"/>
  <c r="AY88" i="1"/>
  <c r="AY90" i="1"/>
  <c r="AY92" i="1"/>
  <c r="AY94" i="1"/>
  <c r="AY96" i="1"/>
  <c r="AY98" i="1"/>
  <c r="AY61" i="1"/>
  <c r="AY63" i="1"/>
  <c r="AY65" i="1"/>
  <c r="AY67" i="1"/>
  <c r="AY69" i="1"/>
  <c r="AY71" i="1"/>
  <c r="AY73" i="1"/>
  <c r="AY75" i="1"/>
  <c r="AY77" i="1"/>
  <c r="AY79" i="1"/>
  <c r="AY81" i="1"/>
  <c r="AY83" i="1"/>
  <c r="AY85" i="1"/>
  <c r="AY87" i="1"/>
  <c r="AY89" i="1"/>
  <c r="AY91" i="1"/>
  <c r="AY93" i="1"/>
  <c r="AY95" i="1"/>
  <c r="AY97" i="1"/>
  <c r="AY100" i="1"/>
  <c r="AY102" i="1"/>
  <c r="AY104" i="1"/>
  <c r="AY106" i="1"/>
  <c r="AY108" i="1"/>
  <c r="AY110" i="1"/>
  <c r="AY112" i="1"/>
  <c r="AY114" i="1"/>
  <c r="AY116" i="1"/>
  <c r="AY118" i="1"/>
  <c r="AY120" i="1"/>
  <c r="AY122" i="1"/>
  <c r="AY124" i="1"/>
  <c r="AY126" i="1"/>
  <c r="AY128" i="1"/>
  <c r="AY130" i="1"/>
  <c r="AY132" i="1"/>
  <c r="AY134" i="1"/>
  <c r="AY136" i="1"/>
  <c r="AY138" i="1"/>
  <c r="AY105" i="1"/>
  <c r="AY113" i="1"/>
  <c r="AY121" i="1"/>
  <c r="AY129" i="1"/>
  <c r="AY137" i="1"/>
  <c r="AY141" i="1"/>
  <c r="AY3" i="1"/>
  <c r="AY103" i="1"/>
  <c r="AY111" i="1"/>
  <c r="AY119" i="1"/>
  <c r="AY127" i="1"/>
  <c r="AY135" i="1"/>
  <c r="AY140" i="1"/>
  <c r="AY145" i="1"/>
  <c r="AY147" i="1"/>
  <c r="AY149" i="1"/>
  <c r="AY151" i="1"/>
  <c r="AY153" i="1"/>
  <c r="AY101" i="1"/>
  <c r="AY109" i="1"/>
  <c r="AY117" i="1"/>
  <c r="AY125" i="1"/>
  <c r="AY133" i="1"/>
  <c r="AY143" i="1"/>
  <c r="AY107" i="1"/>
  <c r="AY139" i="1"/>
  <c r="AY144" i="1"/>
  <c r="AY152" i="1"/>
  <c r="AY99" i="1"/>
  <c r="AY131" i="1"/>
  <c r="AY150" i="1"/>
  <c r="AY123" i="1"/>
  <c r="AY142" i="1"/>
  <c r="AY148" i="1"/>
  <c r="AY115" i="1"/>
  <c r="AY146" i="1"/>
  <c r="AX7" i="1"/>
  <c r="AX11" i="1"/>
  <c r="AX15" i="1"/>
  <c r="AX19" i="1"/>
  <c r="AX23" i="1"/>
  <c r="AX27" i="1"/>
  <c r="AX31" i="1"/>
  <c r="AX35" i="1"/>
  <c r="AX39" i="1"/>
  <c r="AX43" i="1"/>
  <c r="AX47" i="1"/>
  <c r="AX51" i="1"/>
  <c r="AX55" i="1"/>
  <c r="AX59" i="1"/>
  <c r="AX63" i="1"/>
  <c r="AX67" i="1"/>
  <c r="AX71" i="1"/>
  <c r="AX75" i="1"/>
  <c r="AX79" i="1"/>
  <c r="AX83" i="1"/>
  <c r="AX87" i="1"/>
  <c r="AX91" i="1"/>
  <c r="AX95" i="1"/>
  <c r="AX99" i="1"/>
  <c r="AX103" i="1"/>
  <c r="AX107" i="1"/>
  <c r="AX111" i="1"/>
  <c r="AX115" i="1"/>
  <c r="AX119" i="1"/>
  <c r="AX123" i="1"/>
  <c r="AX127" i="1"/>
  <c r="AX131" i="1"/>
  <c r="AX135" i="1"/>
  <c r="AX139" i="1"/>
  <c r="AX143" i="1"/>
  <c r="AX147" i="1"/>
  <c r="AX151" i="1"/>
  <c r="AX4" i="1"/>
  <c r="AX8" i="1"/>
  <c r="AX12" i="1"/>
  <c r="AX16" i="1"/>
  <c r="AX20" i="1"/>
  <c r="AX24" i="1"/>
  <c r="AX28" i="1"/>
  <c r="AX32" i="1"/>
  <c r="AX36" i="1"/>
  <c r="AX40" i="1"/>
  <c r="AX44" i="1"/>
  <c r="AX48" i="1"/>
  <c r="AX52" i="1"/>
  <c r="AX56" i="1"/>
  <c r="AX60" i="1"/>
  <c r="AX64" i="1"/>
  <c r="AX68" i="1"/>
  <c r="AX72" i="1"/>
  <c r="AX76" i="1"/>
  <c r="AX80" i="1"/>
  <c r="AX84" i="1"/>
  <c r="AX88" i="1"/>
  <c r="AX92" i="1"/>
  <c r="AX96" i="1"/>
  <c r="AX100" i="1"/>
  <c r="AX104" i="1"/>
  <c r="AX108" i="1"/>
  <c r="AX112" i="1"/>
  <c r="AX116" i="1"/>
  <c r="AX120" i="1"/>
  <c r="AX124" i="1"/>
  <c r="AX128" i="1"/>
  <c r="AX132" i="1"/>
  <c r="AX136" i="1"/>
  <c r="AX140" i="1"/>
  <c r="AX144" i="1"/>
  <c r="AX148" i="1"/>
  <c r="AX152" i="1"/>
  <c r="AX5" i="1"/>
  <c r="AX9" i="1"/>
  <c r="AX13" i="1"/>
  <c r="AX17" i="1"/>
  <c r="AX21" i="1"/>
  <c r="AX25" i="1"/>
  <c r="AX29" i="1"/>
  <c r="AX33" i="1"/>
  <c r="AX37" i="1"/>
  <c r="AX41" i="1"/>
  <c r="AX45" i="1"/>
  <c r="AX49" i="1"/>
  <c r="AX53" i="1"/>
  <c r="AX57" i="1"/>
  <c r="AX61" i="1"/>
  <c r="AX65" i="1"/>
  <c r="AX69" i="1"/>
  <c r="AX73" i="1"/>
  <c r="AX77" i="1"/>
  <c r="AX81" i="1"/>
  <c r="AX85" i="1"/>
  <c r="AX89" i="1"/>
  <c r="AX93" i="1"/>
  <c r="AX97" i="1"/>
  <c r="AX101" i="1"/>
  <c r="AX105" i="1"/>
  <c r="AX109" i="1"/>
  <c r="AX113" i="1"/>
  <c r="AX117" i="1"/>
  <c r="AX121" i="1"/>
  <c r="AX125" i="1"/>
  <c r="AX129" i="1"/>
  <c r="AX133" i="1"/>
  <c r="AX137" i="1"/>
  <c r="AX141" i="1"/>
  <c r="AX145" i="1"/>
  <c r="AX149" i="1"/>
  <c r="AX153" i="1"/>
  <c r="AX18" i="1"/>
  <c r="AX34" i="1"/>
  <c r="AX50" i="1"/>
  <c r="AX66" i="1"/>
  <c r="AX82" i="1"/>
  <c r="AX98" i="1"/>
  <c r="AX114" i="1"/>
  <c r="AX130" i="1"/>
  <c r="AX146" i="1"/>
  <c r="AX6" i="1"/>
  <c r="AX22" i="1"/>
  <c r="AX38" i="1"/>
  <c r="AX54" i="1"/>
  <c r="AX70" i="1"/>
  <c r="AX86" i="1"/>
  <c r="AX102" i="1"/>
  <c r="AX118" i="1"/>
  <c r="AX134" i="1"/>
  <c r="AX150" i="1"/>
  <c r="AX10" i="1"/>
  <c r="AX26" i="1"/>
  <c r="AX42" i="1"/>
  <c r="AX58" i="1"/>
  <c r="AX74" i="1"/>
  <c r="AX90" i="1"/>
  <c r="AX106" i="1"/>
  <c r="AX122" i="1"/>
  <c r="AX138" i="1"/>
  <c r="AX3" i="1"/>
  <c r="AX14" i="1"/>
  <c r="AX78" i="1"/>
  <c r="AX142" i="1"/>
  <c r="AX30" i="1"/>
  <c r="AX94" i="1"/>
  <c r="AX46" i="1"/>
  <c r="AX110" i="1"/>
  <c r="AX62" i="1"/>
  <c r="AX126" i="1"/>
  <c r="BC4" i="1"/>
  <c r="BC6" i="1"/>
  <c r="BC8" i="1"/>
  <c r="BC10" i="1"/>
  <c r="BC12" i="1"/>
  <c r="BC14" i="1"/>
  <c r="BC16" i="1"/>
  <c r="BC18" i="1"/>
  <c r="BC20" i="1"/>
  <c r="BC22" i="1"/>
  <c r="BC24" i="1"/>
  <c r="BC26" i="1"/>
  <c r="BC28" i="1"/>
  <c r="BC30" i="1"/>
  <c r="BC32" i="1"/>
  <c r="BC34" i="1"/>
  <c r="BC36" i="1"/>
  <c r="BC38" i="1"/>
  <c r="BC40" i="1"/>
  <c r="BC42" i="1"/>
  <c r="BC44" i="1"/>
  <c r="BC46" i="1"/>
  <c r="BC48" i="1"/>
  <c r="BC50" i="1"/>
  <c r="BC52" i="1"/>
  <c r="BC54" i="1"/>
  <c r="BC56" i="1"/>
  <c r="BC58" i="1"/>
  <c r="BC5" i="1"/>
  <c r="BC7" i="1"/>
  <c r="BC9" i="1"/>
  <c r="BC11" i="1"/>
  <c r="BC13" i="1"/>
  <c r="BC15" i="1"/>
  <c r="BC17" i="1"/>
  <c r="BC19" i="1"/>
  <c r="BC21" i="1"/>
  <c r="BC23" i="1"/>
  <c r="BC25" i="1"/>
  <c r="BC27" i="1"/>
  <c r="BC29" i="1"/>
  <c r="BC31" i="1"/>
  <c r="BC33" i="1"/>
  <c r="BC35" i="1"/>
  <c r="BC37" i="1"/>
  <c r="BC39" i="1"/>
  <c r="BC41" i="1"/>
  <c r="BC43" i="1"/>
  <c r="BC45" i="1"/>
  <c r="BC47" i="1"/>
  <c r="BC49" i="1"/>
  <c r="BC51" i="1"/>
  <c r="BC53" i="1"/>
  <c r="BC55" i="1"/>
  <c r="BC57" i="1"/>
  <c r="BC59" i="1"/>
  <c r="BC60" i="1"/>
  <c r="BC62" i="1"/>
  <c r="BC64" i="1"/>
  <c r="BC66" i="1"/>
  <c r="BC68" i="1"/>
  <c r="BC70" i="1"/>
  <c r="BC72" i="1"/>
  <c r="BC74" i="1"/>
  <c r="BC76" i="1"/>
  <c r="BC78" i="1"/>
  <c r="BC80" i="1"/>
  <c r="BC82" i="1"/>
  <c r="BC84" i="1"/>
  <c r="BC86" i="1"/>
  <c r="BC88" i="1"/>
  <c r="BC90" i="1"/>
  <c r="BC92" i="1"/>
  <c r="BC94" i="1"/>
  <c r="BC96" i="1"/>
  <c r="BC61" i="1"/>
  <c r="BC63" i="1"/>
  <c r="BC65" i="1"/>
  <c r="BC67" i="1"/>
  <c r="BC69" i="1"/>
  <c r="BC71" i="1"/>
  <c r="BC73" i="1"/>
  <c r="BC75" i="1"/>
  <c r="BC77" i="1"/>
  <c r="BC79" i="1"/>
  <c r="BC81" i="1"/>
  <c r="BC83" i="1"/>
  <c r="BC85" i="1"/>
  <c r="BC87" i="1"/>
  <c r="BC89" i="1"/>
  <c r="BC91" i="1"/>
  <c r="BC93" i="1"/>
  <c r="BC95" i="1"/>
  <c r="BC97" i="1"/>
  <c r="BC98" i="1"/>
  <c r="BC100" i="1"/>
  <c r="BC102" i="1"/>
  <c r="BC104" i="1"/>
  <c r="BC106" i="1"/>
  <c r="BC108" i="1"/>
  <c r="BC110" i="1"/>
  <c r="BC112" i="1"/>
  <c r="BC114" i="1"/>
  <c r="BC116" i="1"/>
  <c r="BC118" i="1"/>
  <c r="BC120" i="1"/>
  <c r="BC122" i="1"/>
  <c r="BC124" i="1"/>
  <c r="BC126" i="1"/>
  <c r="BC128" i="1"/>
  <c r="BC130" i="1"/>
  <c r="BC132" i="1"/>
  <c r="BC134" i="1"/>
  <c r="BC136" i="1"/>
  <c r="BC138" i="1"/>
  <c r="BC99" i="1"/>
  <c r="BC107" i="1"/>
  <c r="BC115" i="1"/>
  <c r="BC123" i="1"/>
  <c r="BC131" i="1"/>
  <c r="BC139" i="1"/>
  <c r="BC3" i="1"/>
  <c r="BC105" i="1"/>
  <c r="BC113" i="1"/>
  <c r="BC121" i="1"/>
  <c r="BC129" i="1"/>
  <c r="BC137" i="1"/>
  <c r="BC142" i="1"/>
  <c r="BC143" i="1"/>
  <c r="BC145" i="1"/>
  <c r="BC147" i="1"/>
  <c r="BC149" i="1"/>
  <c r="BC151" i="1"/>
  <c r="BC153" i="1"/>
  <c r="BC103" i="1"/>
  <c r="BC111" i="1"/>
  <c r="BC119" i="1"/>
  <c r="BC127" i="1"/>
  <c r="BC135" i="1"/>
  <c r="BC141" i="1"/>
  <c r="BC117" i="1"/>
  <c r="BC146" i="1"/>
  <c r="BC109" i="1"/>
  <c r="BC140" i="1"/>
  <c r="BC144" i="1"/>
  <c r="BC152" i="1"/>
  <c r="BC101" i="1"/>
  <c r="BC133" i="1"/>
  <c r="BC150" i="1"/>
  <c r="BC125" i="1"/>
  <c r="BC148" i="1"/>
  <c r="BA5" i="1"/>
  <c r="BA7" i="1"/>
  <c r="BA9" i="1"/>
  <c r="BA11" i="1"/>
  <c r="BA13" i="1"/>
  <c r="BA15" i="1"/>
  <c r="BA17" i="1"/>
  <c r="BA19" i="1"/>
  <c r="BA21" i="1"/>
  <c r="BA23" i="1"/>
  <c r="BA25" i="1"/>
  <c r="BA27" i="1"/>
  <c r="BA29" i="1"/>
  <c r="BA31" i="1"/>
  <c r="BA33" i="1"/>
  <c r="BA35" i="1"/>
  <c r="BA37" i="1"/>
  <c r="BA39" i="1"/>
  <c r="BA41" i="1"/>
  <c r="BA43" i="1"/>
  <c r="BA45" i="1"/>
  <c r="BA47" i="1"/>
  <c r="BA49" i="1"/>
  <c r="BA51" i="1"/>
  <c r="BA53" i="1"/>
  <c r="BA55" i="1"/>
  <c r="BA57" i="1"/>
  <c r="BA59" i="1"/>
  <c r="BA4" i="1"/>
  <c r="BA6" i="1"/>
  <c r="BA8" i="1"/>
  <c r="BA10" i="1"/>
  <c r="BA12" i="1"/>
  <c r="BA14" i="1"/>
  <c r="BA16" i="1"/>
  <c r="BA18" i="1"/>
  <c r="BA20" i="1"/>
  <c r="BA22" i="1"/>
  <c r="BA24" i="1"/>
  <c r="BA26" i="1"/>
  <c r="BA28" i="1"/>
  <c r="BA30" i="1"/>
  <c r="BA32" i="1"/>
  <c r="BA34" i="1"/>
  <c r="BA36" i="1"/>
  <c r="BA38" i="1"/>
  <c r="BA40" i="1"/>
  <c r="BA42" i="1"/>
  <c r="BA44" i="1"/>
  <c r="BA46" i="1"/>
  <c r="BA48" i="1"/>
  <c r="BA50" i="1"/>
  <c r="BA52" i="1"/>
  <c r="BA54" i="1"/>
  <c r="BA56" i="1"/>
  <c r="BA58" i="1"/>
  <c r="BA60" i="1"/>
  <c r="BA61" i="1"/>
  <c r="BA63" i="1"/>
  <c r="BA65" i="1"/>
  <c r="BA67" i="1"/>
  <c r="BA69" i="1"/>
  <c r="BA71" i="1"/>
  <c r="BA73" i="1"/>
  <c r="BA75" i="1"/>
  <c r="BA77" i="1"/>
  <c r="BA79" i="1"/>
  <c r="BA81" i="1"/>
  <c r="BA83" i="1"/>
  <c r="BA85" i="1"/>
  <c r="BA87" i="1"/>
  <c r="BA89" i="1"/>
  <c r="BA91" i="1"/>
  <c r="BA93" i="1"/>
  <c r="BA95" i="1"/>
  <c r="BA97" i="1"/>
  <c r="BA62" i="1"/>
  <c r="BA64" i="1"/>
  <c r="BA66" i="1"/>
  <c r="BA68" i="1"/>
  <c r="BA70" i="1"/>
  <c r="BA72" i="1"/>
  <c r="BA74" i="1"/>
  <c r="BA76" i="1"/>
  <c r="BA78" i="1"/>
  <c r="BA80" i="1"/>
  <c r="BA82" i="1"/>
  <c r="BA84" i="1"/>
  <c r="BA86" i="1"/>
  <c r="BA88" i="1"/>
  <c r="BA90" i="1"/>
  <c r="BA92" i="1"/>
  <c r="BA94" i="1"/>
  <c r="BA96" i="1"/>
  <c r="BA99" i="1"/>
  <c r="BA101" i="1"/>
  <c r="BA103" i="1"/>
  <c r="BA105" i="1"/>
  <c r="BA107" i="1"/>
  <c r="BA109" i="1"/>
  <c r="BA111" i="1"/>
  <c r="BA113" i="1"/>
  <c r="BA115" i="1"/>
  <c r="BA117" i="1"/>
  <c r="BA119" i="1"/>
  <c r="BA121" i="1"/>
  <c r="BA123" i="1"/>
  <c r="BA125" i="1"/>
  <c r="BA127" i="1"/>
  <c r="BA129" i="1"/>
  <c r="BA131" i="1"/>
  <c r="BA133" i="1"/>
  <c r="BA135" i="1"/>
  <c r="BA137" i="1"/>
  <c r="BA139" i="1"/>
  <c r="BA102" i="1"/>
  <c r="BA110" i="1"/>
  <c r="BA118" i="1"/>
  <c r="BA126" i="1"/>
  <c r="BA134" i="1"/>
  <c r="BA142" i="1"/>
  <c r="BA100" i="1"/>
  <c r="BA108" i="1"/>
  <c r="BA116" i="1"/>
  <c r="BA124" i="1"/>
  <c r="BA132" i="1"/>
  <c r="BA141" i="1"/>
  <c r="BA144" i="1"/>
  <c r="BA146" i="1"/>
  <c r="BA148" i="1"/>
  <c r="BA150" i="1"/>
  <c r="BA152" i="1"/>
  <c r="BA98" i="1"/>
  <c r="BA106" i="1"/>
  <c r="BA114" i="1"/>
  <c r="BA122" i="1"/>
  <c r="BA130" i="1"/>
  <c r="BA138" i="1"/>
  <c r="BA140" i="1"/>
  <c r="BA3" i="1"/>
  <c r="BA128" i="1"/>
  <c r="BA149" i="1"/>
  <c r="BA120" i="1"/>
  <c r="BA147" i="1"/>
  <c r="BA112" i="1"/>
  <c r="BA145" i="1"/>
  <c r="BA153" i="1"/>
  <c r="BA104" i="1"/>
  <c r="BA136" i="1"/>
  <c r="BA151" i="1"/>
  <c r="BA143" i="1"/>
  <c r="BB5" i="1"/>
  <c r="BB7" i="1"/>
  <c r="BB9" i="1"/>
  <c r="BB11" i="1"/>
  <c r="BB13" i="1"/>
  <c r="BB15" i="1"/>
  <c r="BB17" i="1"/>
  <c r="BB19" i="1"/>
  <c r="BB21" i="1"/>
  <c r="BB23" i="1"/>
  <c r="BB25" i="1"/>
  <c r="BB27" i="1"/>
  <c r="BB29" i="1"/>
  <c r="BB31" i="1"/>
  <c r="BB33" i="1"/>
  <c r="BB35" i="1"/>
  <c r="BB37" i="1"/>
  <c r="BB39" i="1"/>
  <c r="BB4" i="1"/>
  <c r="BB12" i="1"/>
  <c r="BB20" i="1"/>
  <c r="BB28" i="1"/>
  <c r="BB36" i="1"/>
  <c r="BB43" i="1"/>
  <c r="BB47" i="1"/>
  <c r="BB51" i="1"/>
  <c r="BB55" i="1"/>
  <c r="BB59" i="1"/>
  <c r="BB10" i="1"/>
  <c r="BB18" i="1"/>
  <c r="BB26" i="1"/>
  <c r="BB34" i="1"/>
  <c r="BB42" i="1"/>
  <c r="BB46" i="1"/>
  <c r="BB50" i="1"/>
  <c r="BB54" i="1"/>
  <c r="BB58" i="1"/>
  <c r="BB61" i="1"/>
  <c r="BB63" i="1"/>
  <c r="BB65" i="1"/>
  <c r="BB67" i="1"/>
  <c r="BB69" i="1"/>
  <c r="BB71" i="1"/>
  <c r="BB73" i="1"/>
  <c r="BB75" i="1"/>
  <c r="BB77" i="1"/>
  <c r="BB79" i="1"/>
  <c r="BB81" i="1"/>
  <c r="BB83" i="1"/>
  <c r="BB85" i="1"/>
  <c r="BB87" i="1"/>
  <c r="BB89" i="1"/>
  <c r="BB91" i="1"/>
  <c r="BB93" i="1"/>
  <c r="BB8" i="1"/>
  <c r="BB16" i="1"/>
  <c r="BB24" i="1"/>
  <c r="BB32" i="1"/>
  <c r="BB41" i="1"/>
  <c r="BB45" i="1"/>
  <c r="BB49" i="1"/>
  <c r="BB53" i="1"/>
  <c r="BB57" i="1"/>
  <c r="BB6" i="1"/>
  <c r="BB38" i="1"/>
  <c r="BB44" i="1"/>
  <c r="BB60" i="1"/>
  <c r="BB68" i="1"/>
  <c r="BB76" i="1"/>
  <c r="BB84" i="1"/>
  <c r="BB92" i="1"/>
  <c r="BB97" i="1"/>
  <c r="BB98" i="1"/>
  <c r="BB100" i="1"/>
  <c r="BB102" i="1"/>
  <c r="BB104" i="1"/>
  <c r="BB106" i="1"/>
  <c r="BB108" i="1"/>
  <c r="BB110" i="1"/>
  <c r="BB112" i="1"/>
  <c r="BB114" i="1"/>
  <c r="BB116" i="1"/>
  <c r="BB118" i="1"/>
  <c r="BB120" i="1"/>
  <c r="BB122" i="1"/>
  <c r="BB124" i="1"/>
  <c r="BB126" i="1"/>
  <c r="BB128" i="1"/>
  <c r="BB130" i="1"/>
  <c r="BB132" i="1"/>
  <c r="BB134" i="1"/>
  <c r="BB136" i="1"/>
  <c r="BB138" i="1"/>
  <c r="BB140" i="1"/>
  <c r="BB142" i="1"/>
  <c r="BB30" i="1"/>
  <c r="BB40" i="1"/>
  <c r="BB56" i="1"/>
  <c r="BB66" i="1"/>
  <c r="BB74" i="1"/>
  <c r="BB82" i="1"/>
  <c r="BB90" i="1"/>
  <c r="BB96" i="1"/>
  <c r="BB22" i="1"/>
  <c r="BB52" i="1"/>
  <c r="BB64" i="1"/>
  <c r="BB72" i="1"/>
  <c r="BB80" i="1"/>
  <c r="BB88" i="1"/>
  <c r="BB95" i="1"/>
  <c r="BB99" i="1"/>
  <c r="BB101" i="1"/>
  <c r="BB103" i="1"/>
  <c r="BB105" i="1"/>
  <c r="BB107" i="1"/>
  <c r="BB109" i="1"/>
  <c r="BB111" i="1"/>
  <c r="BB113" i="1"/>
  <c r="BB115" i="1"/>
  <c r="BB117" i="1"/>
  <c r="BB119" i="1"/>
  <c r="BB121" i="1"/>
  <c r="BB123" i="1"/>
  <c r="BB125" i="1"/>
  <c r="BB127" i="1"/>
  <c r="BB129" i="1"/>
  <c r="BB131" i="1"/>
  <c r="BB133" i="1"/>
  <c r="BB135" i="1"/>
  <c r="BB137" i="1"/>
  <c r="BB139" i="1"/>
  <c r="BB141" i="1"/>
  <c r="BB14" i="1"/>
  <c r="BB48" i="1"/>
  <c r="BB86" i="1"/>
  <c r="BB143" i="1"/>
  <c r="BB145" i="1"/>
  <c r="BB147" i="1"/>
  <c r="BB149" i="1"/>
  <c r="BB151" i="1"/>
  <c r="BB153" i="1"/>
  <c r="BB78" i="1"/>
  <c r="BB3" i="1"/>
  <c r="BB70" i="1"/>
  <c r="BB144" i="1"/>
  <c r="BB146" i="1"/>
  <c r="BB148" i="1"/>
  <c r="BB150" i="1"/>
  <c r="BB152" i="1"/>
  <c r="BB94" i="1"/>
  <c r="BB62" i="1"/>
  <c r="AZ4" i="1"/>
  <c r="AZ6" i="1"/>
  <c r="AZ8" i="1"/>
  <c r="AZ10" i="1"/>
  <c r="AZ12" i="1"/>
  <c r="AZ14" i="1"/>
  <c r="AZ16" i="1"/>
  <c r="AZ18" i="1"/>
  <c r="AZ20" i="1"/>
  <c r="AZ22" i="1"/>
  <c r="AZ24" i="1"/>
  <c r="AZ26" i="1"/>
  <c r="AZ28" i="1"/>
  <c r="AZ30" i="1"/>
  <c r="AZ32" i="1"/>
  <c r="AZ34" i="1"/>
  <c r="AZ36" i="1"/>
  <c r="AZ38" i="1"/>
  <c r="AZ7" i="1"/>
  <c r="AZ15" i="1"/>
  <c r="AZ23" i="1"/>
  <c r="AZ31" i="1"/>
  <c r="AZ39" i="1"/>
  <c r="AZ42" i="1"/>
  <c r="AZ46" i="1"/>
  <c r="AZ50" i="1"/>
  <c r="AZ54" i="1"/>
  <c r="AZ58" i="1"/>
  <c r="AZ5" i="1"/>
  <c r="AZ13" i="1"/>
  <c r="AZ21" i="1"/>
  <c r="AZ29" i="1"/>
  <c r="AZ37" i="1"/>
  <c r="AZ41" i="1"/>
  <c r="AZ45" i="1"/>
  <c r="AZ49" i="1"/>
  <c r="AZ53" i="1"/>
  <c r="AZ57" i="1"/>
  <c r="AZ62" i="1"/>
  <c r="AZ64" i="1"/>
  <c r="AZ66" i="1"/>
  <c r="AZ68" i="1"/>
  <c r="AZ70" i="1"/>
  <c r="AZ72" i="1"/>
  <c r="AZ74" i="1"/>
  <c r="AZ76" i="1"/>
  <c r="AZ78" i="1"/>
  <c r="AZ80" i="1"/>
  <c r="AZ82" i="1"/>
  <c r="AZ84" i="1"/>
  <c r="AZ86" i="1"/>
  <c r="AZ88" i="1"/>
  <c r="AZ90" i="1"/>
  <c r="AZ92" i="1"/>
  <c r="AZ94" i="1"/>
  <c r="AZ11" i="1"/>
  <c r="AZ19" i="1"/>
  <c r="AZ27" i="1"/>
  <c r="AZ35" i="1"/>
  <c r="AZ40" i="1"/>
  <c r="AZ44" i="1"/>
  <c r="AZ48" i="1"/>
  <c r="AZ52" i="1"/>
  <c r="AZ56" i="1"/>
  <c r="AZ60" i="1"/>
  <c r="AZ17" i="1"/>
  <c r="AZ55" i="1"/>
  <c r="AZ63" i="1"/>
  <c r="AZ71" i="1"/>
  <c r="AZ79" i="1"/>
  <c r="AZ87" i="1"/>
  <c r="AZ96" i="1"/>
  <c r="AZ99" i="1"/>
  <c r="AZ101" i="1"/>
  <c r="AZ103" i="1"/>
  <c r="AZ105" i="1"/>
  <c r="AZ107" i="1"/>
  <c r="AZ109" i="1"/>
  <c r="AZ111" i="1"/>
  <c r="AZ113" i="1"/>
  <c r="AZ115" i="1"/>
  <c r="AZ117" i="1"/>
  <c r="AZ119" i="1"/>
  <c r="AZ121" i="1"/>
  <c r="AZ123" i="1"/>
  <c r="AZ125" i="1"/>
  <c r="AZ127" i="1"/>
  <c r="AZ129" i="1"/>
  <c r="AZ131" i="1"/>
  <c r="AZ133" i="1"/>
  <c r="AZ135" i="1"/>
  <c r="AZ137" i="1"/>
  <c r="AZ139" i="1"/>
  <c r="AZ141" i="1"/>
  <c r="AZ143" i="1"/>
  <c r="AZ9" i="1"/>
  <c r="AZ51" i="1"/>
  <c r="AZ61" i="1"/>
  <c r="AZ69" i="1"/>
  <c r="AZ77" i="1"/>
  <c r="AZ85" i="1"/>
  <c r="AZ93" i="1"/>
  <c r="AZ95" i="1"/>
  <c r="AZ33" i="1"/>
  <c r="AZ47" i="1"/>
  <c r="AZ67" i="1"/>
  <c r="AZ75" i="1"/>
  <c r="AZ83" i="1"/>
  <c r="AZ91" i="1"/>
  <c r="AZ98" i="1"/>
  <c r="AZ100" i="1"/>
  <c r="AZ102" i="1"/>
  <c r="AZ104" i="1"/>
  <c r="AZ106" i="1"/>
  <c r="AZ108" i="1"/>
  <c r="AZ110" i="1"/>
  <c r="AZ112" i="1"/>
  <c r="AZ114" i="1"/>
  <c r="AZ116" i="1"/>
  <c r="AZ118" i="1"/>
  <c r="AZ120" i="1"/>
  <c r="AZ122" i="1"/>
  <c r="AZ124" i="1"/>
  <c r="AZ126" i="1"/>
  <c r="AZ128" i="1"/>
  <c r="AZ130" i="1"/>
  <c r="AZ132" i="1"/>
  <c r="AZ134" i="1"/>
  <c r="AZ136" i="1"/>
  <c r="AZ138" i="1"/>
  <c r="AZ140" i="1"/>
  <c r="AZ142" i="1"/>
  <c r="AZ65" i="1"/>
  <c r="AZ144" i="1"/>
  <c r="AZ146" i="1"/>
  <c r="AZ148" i="1"/>
  <c r="AZ150" i="1"/>
  <c r="AZ152" i="1"/>
  <c r="AZ25" i="1"/>
  <c r="AZ89" i="1"/>
  <c r="AZ97" i="1"/>
  <c r="AZ59" i="1"/>
  <c r="AZ81" i="1"/>
  <c r="AZ145" i="1"/>
  <c r="AZ147" i="1"/>
  <c r="AZ149" i="1"/>
  <c r="AZ151" i="1"/>
  <c r="AZ153" i="1"/>
  <c r="AZ43" i="1"/>
  <c r="AZ3" i="1"/>
  <c r="AZ73" i="1"/>
  <c r="BD4" i="1"/>
  <c r="BD6" i="1"/>
  <c r="BD8" i="1"/>
  <c r="BD10" i="1"/>
  <c r="BD12" i="1"/>
  <c r="BD14" i="1"/>
  <c r="BD16" i="1"/>
  <c r="BD18" i="1"/>
  <c r="BD20" i="1"/>
  <c r="BD22" i="1"/>
  <c r="BD24" i="1"/>
  <c r="BD26" i="1"/>
  <c r="BD28" i="1"/>
  <c r="BD30" i="1"/>
  <c r="BD32" i="1"/>
  <c r="BD34" i="1"/>
  <c r="BD36" i="1"/>
  <c r="BD38" i="1"/>
  <c r="BD9" i="1"/>
  <c r="BD17" i="1"/>
  <c r="BD25" i="1"/>
  <c r="BD33" i="1"/>
  <c r="BD40" i="1"/>
  <c r="BD44" i="1"/>
  <c r="BD48" i="1"/>
  <c r="BD52" i="1"/>
  <c r="BD56" i="1"/>
  <c r="BD7" i="1"/>
  <c r="BD15" i="1"/>
  <c r="BD23" i="1"/>
  <c r="BD31" i="1"/>
  <c r="BD39" i="1"/>
  <c r="BD43" i="1"/>
  <c r="BD47" i="1"/>
  <c r="BD51" i="1"/>
  <c r="BD55" i="1"/>
  <c r="BD59" i="1"/>
  <c r="BD60" i="1"/>
  <c r="BD62" i="1"/>
  <c r="BD64" i="1"/>
  <c r="BD66" i="1"/>
  <c r="BD68" i="1"/>
  <c r="BD70" i="1"/>
  <c r="BD72" i="1"/>
  <c r="BD74" i="1"/>
  <c r="BD76" i="1"/>
  <c r="BD78" i="1"/>
  <c r="BD80" i="1"/>
  <c r="BD82" i="1"/>
  <c r="BD84" i="1"/>
  <c r="BD86" i="1"/>
  <c r="BD88" i="1"/>
  <c r="BD90" i="1"/>
  <c r="BD92" i="1"/>
  <c r="BD5" i="1"/>
  <c r="BD13" i="1"/>
  <c r="BD21" i="1"/>
  <c r="BD29" i="1"/>
  <c r="BD37" i="1"/>
  <c r="BD42" i="1"/>
  <c r="BD46" i="1"/>
  <c r="BD50" i="1"/>
  <c r="BD54" i="1"/>
  <c r="BD58" i="1"/>
  <c r="BD27" i="1"/>
  <c r="BD49" i="1"/>
  <c r="BD65" i="1"/>
  <c r="BD73" i="1"/>
  <c r="BD81" i="1"/>
  <c r="BD89" i="1"/>
  <c r="BD94" i="1"/>
  <c r="BD99" i="1"/>
  <c r="BD101" i="1"/>
  <c r="BD103" i="1"/>
  <c r="BD105" i="1"/>
  <c r="BD107" i="1"/>
  <c r="BD109" i="1"/>
  <c r="BD111" i="1"/>
  <c r="BD113" i="1"/>
  <c r="BD115" i="1"/>
  <c r="BD117" i="1"/>
  <c r="BD119" i="1"/>
  <c r="BD121" i="1"/>
  <c r="BD123" i="1"/>
  <c r="BD125" i="1"/>
  <c r="BD127" i="1"/>
  <c r="BD129" i="1"/>
  <c r="BD131" i="1"/>
  <c r="BD133" i="1"/>
  <c r="BD135" i="1"/>
  <c r="BD137" i="1"/>
  <c r="BD139" i="1"/>
  <c r="BD141" i="1"/>
  <c r="BD19" i="1"/>
  <c r="BD45" i="1"/>
  <c r="BD63" i="1"/>
  <c r="BD71" i="1"/>
  <c r="BD79" i="1"/>
  <c r="BD87" i="1"/>
  <c r="BD97" i="1"/>
  <c r="BD11" i="1"/>
  <c r="BD41" i="1"/>
  <c r="BD57" i="1"/>
  <c r="BD61" i="1"/>
  <c r="BD69" i="1"/>
  <c r="BD77" i="1"/>
  <c r="BD85" i="1"/>
  <c r="BD93" i="1"/>
  <c r="BD96" i="1"/>
  <c r="BD98" i="1"/>
  <c r="BD100" i="1"/>
  <c r="BD102" i="1"/>
  <c r="BD104" i="1"/>
  <c r="BD106" i="1"/>
  <c r="BD108" i="1"/>
  <c r="BD110" i="1"/>
  <c r="BD112" i="1"/>
  <c r="BD114" i="1"/>
  <c r="BD116" i="1"/>
  <c r="BD118" i="1"/>
  <c r="BD120" i="1"/>
  <c r="BD122" i="1"/>
  <c r="BD124" i="1"/>
  <c r="BD126" i="1"/>
  <c r="BD128" i="1"/>
  <c r="BD130" i="1"/>
  <c r="BD132" i="1"/>
  <c r="BD134" i="1"/>
  <c r="BD136" i="1"/>
  <c r="BD138" i="1"/>
  <c r="BD140" i="1"/>
  <c r="BD142" i="1"/>
  <c r="BD75" i="1"/>
  <c r="BD95" i="1"/>
  <c r="BD144" i="1"/>
  <c r="BD146" i="1"/>
  <c r="BD148" i="1"/>
  <c r="BD150" i="1"/>
  <c r="BD152" i="1"/>
  <c r="BD53" i="1"/>
  <c r="BD67" i="1"/>
  <c r="BD35" i="1"/>
  <c r="BD91" i="1"/>
  <c r="BD143" i="1"/>
  <c r="BD145" i="1"/>
  <c r="BD147" i="1"/>
  <c r="BD149" i="1"/>
  <c r="BD151" i="1"/>
  <c r="BD153" i="1"/>
  <c r="BD83" i="1"/>
  <c r="BD3" i="1"/>
</calcChain>
</file>

<file path=xl/sharedStrings.xml><?xml version="1.0" encoding="utf-8"?>
<sst xmlns="http://schemas.openxmlformats.org/spreadsheetml/2006/main" count="11" uniqueCount="9">
  <si>
    <t>mm</t>
  </si>
  <si>
    <t>m</t>
  </si>
  <si>
    <t>y</t>
  </si>
  <si>
    <t>Slit Width:</t>
  </si>
  <si>
    <t>Slit Spacing:</t>
  </si>
  <si>
    <t>Distance to Screen:</t>
  </si>
  <si>
    <t>i</t>
  </si>
  <si>
    <t>Excel Zoom should be at 200%</t>
  </si>
  <si>
    <t>(or less!)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</si>
</sst>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right"/>
    </xf>
    <xf numFmtId="164" fontId="0" fillId="2" borderId="0" xfId="0" applyNumberForma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 applyAlignment="1">
      <alignment horizontal="right"/>
    </xf>
    <xf numFmtId="2" fontId="0" fillId="2" borderId="0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2" fontId="3" fillId="0" borderId="0" xfId="0" applyNumberFormat="1" applyFont="1" applyFill="1"/>
    <xf numFmtId="164" fontId="3" fillId="0" borderId="0" xfId="0" applyNumberFormat="1" applyFont="1" applyFill="1"/>
    <xf numFmtId="0" fontId="3" fillId="0" borderId="0" xfId="0" applyFont="1"/>
  </cellXfs>
  <cellStyles count="1">
    <cellStyle name="Normal" xfId="0" builtinId="0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C80000"/>
      <color rgb="FFFF0000"/>
      <color rgb="FFDC0000"/>
      <color rgb="FF00FF00"/>
      <color rgb="FF460000"/>
      <color rgb="FF640000"/>
      <color rgb="FF960000"/>
      <color rgb="FF780000"/>
      <color rgb="FF320000"/>
      <color rgb="FFFF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Single Slit</a:t>
            </a:r>
          </a:p>
        </c:rich>
      </c:tx>
      <c:layout>
        <c:manualLayout>
          <c:xMode val="edge"/>
          <c:yMode val="edge"/>
          <c:x val="0.4536352711010993"/>
          <c:y val="3.0582040787111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601681612984709E-2"/>
          <c:y val="0.2415775613410017"/>
          <c:w val="0.93665411879697069"/>
          <c:h val="0.31657996341011457"/>
        </c:manualLayout>
      </c:layout>
      <c:scatterChart>
        <c:scatterStyle val="lineMarker"/>
        <c:varyColors val="0"/>
        <c:ser>
          <c:idx val="0"/>
          <c:order val="0"/>
          <c:tx>
            <c:v>Color 1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6"/>
            <c:spPr>
              <a:solidFill>
                <a:srgbClr val="FF8B8B"/>
              </a:solidFill>
              <a:ln>
                <a:noFill/>
                <a:prstDash val="solid"/>
              </a:ln>
            </c:spPr>
          </c:marker>
          <c:xVal>
            <c:numRef>
              <c:f>Sheet1!$AX$3:$AX$153</c:f>
              <c:numCache>
                <c:formatCode>General</c:formatCode>
                <c:ptCount val="151"/>
                <c:pt idx="0">
                  <c:v>11.114480753870032</c:v>
                </c:pt>
                <c:pt idx="1">
                  <c:v>10.95130289981647</c:v>
                </c:pt>
                <c:pt idx="2">
                  <c:v>10.821013329189324</c:v>
                </c:pt>
                <c:pt idx="3">
                  <c:v>10.710862781688981</c:v>
                </c:pt>
                <c:pt idx="4">
                  <c:v>10.565212344878905</c:v>
                </c:pt>
                <c:pt idx="5">
                  <c:v>10.424569237915732</c:v>
                </c:pt>
                <c:pt idx="6">
                  <c:v>10.324201058007972</c:v>
                </c:pt>
                <c:pt idx="7">
                  <c:v>10.144378845043068</c:v>
                </c:pt>
                <c:pt idx="8">
                  <c:v>10.032969095145411</c:v>
                </c:pt>
                <c:pt idx="9">
                  <c:v>9.8831013311417877</c:v>
                </c:pt>
                <c:pt idx="10">
                  <c:v>9.7731232101208327</c:v>
                </c:pt>
                <c:pt idx="11">
                  <c:v>9.6497912806452746</c:v>
                </c:pt>
                <c:pt idx="12">
                  <c:v>9.5223271578471689</c:v>
                </c:pt>
                <c:pt idx="13">
                  <c:v>-9.6880991453974747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xVal>
          <c:yVal>
            <c:numRef>
              <c:f>Sheet1!$BE$3:$BE$153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37-48A8-BE24-BDAA914D29EA}"/>
            </c:ext>
          </c:extLst>
        </c:ser>
        <c:ser>
          <c:idx val="1"/>
          <c:order val="1"/>
          <c:tx>
            <c:v>Color 2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6"/>
            <c:spPr>
              <a:solidFill>
                <a:srgbClr val="FF6565"/>
              </a:solidFill>
              <a:ln>
                <a:noFill/>
                <a:prstDash val="solid"/>
              </a:ln>
            </c:spPr>
          </c:marker>
          <c:xVal>
            <c:numRef>
              <c:f>Sheet1!$AY$3:$AY$153</c:f>
              <c:numCache>
                <c:formatCode>General</c:formatCode>
                <c:ptCount val="151"/>
                <c:pt idx="0">
                  <c:v>11.371770146892647</c:v>
                </c:pt>
                <c:pt idx="1">
                  <c:v>11.253388822292816</c:v>
                </c:pt>
                <c:pt idx="2">
                  <c:v>9.3712581837396556</c:v>
                </c:pt>
                <c:pt idx="3">
                  <c:v>9.2408964918345475</c:v>
                </c:pt>
                <c:pt idx="4">
                  <c:v>-9.676842621321704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xVal>
          <c:yVal>
            <c:numRef>
              <c:f>Sheet1!$BE$3:$BE$153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37-48A8-BE24-BDAA914D29EA}"/>
            </c:ext>
          </c:extLst>
        </c:ser>
        <c:ser>
          <c:idx val="2"/>
          <c:order val="2"/>
          <c:tx>
            <c:v>Color 3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6"/>
            <c:spPr>
              <a:solidFill>
                <a:srgbClr val="FF3232"/>
              </a:solidFill>
              <a:ln>
                <a:noFill/>
                <a:prstDash val="solid"/>
              </a:ln>
            </c:spPr>
          </c:marker>
          <c:xVal>
            <c:numRef>
              <c:f>Sheet1!$AZ$3:$AZ$153</c:f>
              <c:numCache>
                <c:formatCode>General</c:formatCode>
                <c:ptCount val="151"/>
                <c:pt idx="0">
                  <c:v>12.708747326221406</c:v>
                </c:pt>
                <c:pt idx="1">
                  <c:v>12.543511365147799</c:v>
                </c:pt>
                <c:pt idx="2">
                  <c:v>12.441526672409189</c:v>
                </c:pt>
                <c:pt idx="3">
                  <c:v>12.295215753053499</c:v>
                </c:pt>
                <c:pt idx="4">
                  <c:v>12.16950951131215</c:v>
                </c:pt>
                <c:pt idx="5">
                  <c:v>11.510996965469651</c:v>
                </c:pt>
                <c:pt idx="6">
                  <c:v>9.0768805059256952</c:v>
                </c:pt>
                <c:pt idx="7">
                  <c:v>8.4271414648330882</c:v>
                </c:pt>
                <c:pt idx="8">
                  <c:v>8.2925554881645365</c:v>
                </c:pt>
                <c:pt idx="9">
                  <c:v>8.1582037106702465</c:v>
                </c:pt>
                <c:pt idx="10">
                  <c:v>8.0490690963014604</c:v>
                </c:pt>
                <c:pt idx="11">
                  <c:v>7.8956415876914168</c:v>
                </c:pt>
                <c:pt idx="12">
                  <c:v>-9.6853590460667167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xVal>
          <c:yVal>
            <c:numRef>
              <c:f>Sheet1!$BE$3:$BE$153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37-48A8-BE24-BDAA914D29EA}"/>
            </c:ext>
          </c:extLst>
        </c:ser>
        <c:ser>
          <c:idx val="3"/>
          <c:order val="3"/>
          <c:tx>
            <c:v>Color 4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noFill/>
                <a:prstDash val="solid"/>
              </a:ln>
            </c:spPr>
          </c:marker>
          <c:xVal>
            <c:numRef>
              <c:f>Sheet1!$BA$3:$BA$153</c:f>
              <c:numCache>
                <c:formatCode>General</c:formatCode>
                <c:ptCount val="151"/>
                <c:pt idx="0">
                  <c:v>15.511314704542144</c:v>
                </c:pt>
                <c:pt idx="1">
                  <c:v>14.292762090528354</c:v>
                </c:pt>
                <c:pt idx="2">
                  <c:v>14.178754610277842</c:v>
                </c:pt>
                <c:pt idx="3">
                  <c:v>14.032192302073902</c:v>
                </c:pt>
                <c:pt idx="4">
                  <c:v>13.914541591450741</c:v>
                </c:pt>
                <c:pt idx="5">
                  <c:v>13.764884477803363</c:v>
                </c:pt>
                <c:pt idx="6">
                  <c:v>13.637683301458017</c:v>
                </c:pt>
                <c:pt idx="7">
                  <c:v>12.966755881833771</c:v>
                </c:pt>
                <c:pt idx="8">
                  <c:v>12.857366521072047</c:v>
                </c:pt>
                <c:pt idx="9">
                  <c:v>12.043636197708365</c:v>
                </c:pt>
                <c:pt idx="10">
                  <c:v>11.616811043776096</c:v>
                </c:pt>
                <c:pt idx="11">
                  <c:v>8.9682587799133984</c:v>
                </c:pt>
                <c:pt idx="12">
                  <c:v>8.5766582644156681</c:v>
                </c:pt>
                <c:pt idx="13">
                  <c:v>7.7430192675284255</c:v>
                </c:pt>
                <c:pt idx="14">
                  <c:v>7.6534088971981591</c:v>
                </c:pt>
                <c:pt idx="15">
                  <c:v>6.9905828133755668</c:v>
                </c:pt>
                <c:pt idx="16">
                  <c:v>6.8444488389142792</c:v>
                </c:pt>
                <c:pt idx="17">
                  <c:v>6.719325317115115</c:v>
                </c:pt>
                <c:pt idx="18">
                  <c:v>6.5591679848075426</c:v>
                </c:pt>
                <c:pt idx="19">
                  <c:v>6.4533781910489276</c:v>
                </c:pt>
                <c:pt idx="20">
                  <c:v>6.3218678270731612</c:v>
                </c:pt>
                <c:pt idx="21">
                  <c:v>5.0781950408635179</c:v>
                </c:pt>
                <c:pt idx="22">
                  <c:v>-9.6910225332416253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xVal>
          <c:yVal>
            <c:numRef>
              <c:f>Sheet1!$BE$3:$BE$153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37-48A8-BE24-BDAA914D29EA}"/>
            </c:ext>
          </c:extLst>
        </c:ser>
        <c:ser>
          <c:idx val="4"/>
          <c:order val="4"/>
          <c:tx>
            <c:v>Color 5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5"/>
            <c:spPr>
              <a:solidFill>
                <a:srgbClr val="B40000"/>
              </a:solidFill>
              <a:ln>
                <a:noFill/>
                <a:prstDash val="solid"/>
              </a:ln>
            </c:spPr>
          </c:marker>
          <c:xVal>
            <c:numRef>
              <c:f>Sheet1!$BB$3:$BB$153</c:f>
              <c:numCache>
                <c:formatCode>General</c:formatCode>
                <c:ptCount val="151"/>
                <c:pt idx="0">
                  <c:v>18.718592102688934</c:v>
                </c:pt>
                <c:pt idx="1">
                  <c:v>18.554284008866205</c:v>
                </c:pt>
                <c:pt idx="2">
                  <c:v>18.456096170217293</c:v>
                </c:pt>
                <c:pt idx="3">
                  <c:v>18.28501835938766</c:v>
                </c:pt>
                <c:pt idx="4">
                  <c:v>17.344608655931371</c:v>
                </c:pt>
                <c:pt idx="5">
                  <c:v>17.214823406042097</c:v>
                </c:pt>
                <c:pt idx="6">
                  <c:v>17.107769823928077</c:v>
                </c:pt>
                <c:pt idx="7">
                  <c:v>16.941813952801599</c:v>
                </c:pt>
                <c:pt idx="8">
                  <c:v>16.81637068370982</c:v>
                </c:pt>
                <c:pt idx="9">
                  <c:v>16.705171228871443</c:v>
                </c:pt>
                <c:pt idx="10">
                  <c:v>15.924947094914321</c:v>
                </c:pt>
                <c:pt idx="11">
                  <c:v>15.784464593678253</c:v>
                </c:pt>
                <c:pt idx="12">
                  <c:v>15.623001688207106</c:v>
                </c:pt>
                <c:pt idx="13">
                  <c:v>15.364249941304362</c:v>
                </c:pt>
                <c:pt idx="14">
                  <c:v>15.25549118202612</c:v>
                </c:pt>
                <c:pt idx="15">
                  <c:v>15.082322664176523</c:v>
                </c:pt>
                <c:pt idx="16">
                  <c:v>14.583750295977753</c:v>
                </c:pt>
                <c:pt idx="17">
                  <c:v>14.432694150862588</c:v>
                </c:pt>
                <c:pt idx="18">
                  <c:v>13.477872045903766</c:v>
                </c:pt>
                <c:pt idx="19">
                  <c:v>13.075744223154439</c:v>
                </c:pt>
                <c:pt idx="20">
                  <c:v>11.893650974006425</c:v>
                </c:pt>
                <c:pt idx="21">
                  <c:v>8.7171743296052195</c:v>
                </c:pt>
                <c:pt idx="22">
                  <c:v>7.4786151030906165</c:v>
                </c:pt>
                <c:pt idx="23">
                  <c:v>7.0978708040328335</c:v>
                </c:pt>
                <c:pt idx="24">
                  <c:v>6.1436165626560877</c:v>
                </c:pt>
                <c:pt idx="25">
                  <c:v>6.0107429909628545</c:v>
                </c:pt>
                <c:pt idx="26">
                  <c:v>5.5045825210078485</c:v>
                </c:pt>
                <c:pt idx="27">
                  <c:v>5.3913841490022243</c:v>
                </c:pt>
                <c:pt idx="28">
                  <c:v>5.2219667849880418</c:v>
                </c:pt>
                <c:pt idx="29">
                  <c:v>4.9427537689337191</c:v>
                </c:pt>
                <c:pt idx="30">
                  <c:v>4.8414736152344418</c:v>
                </c:pt>
                <c:pt idx="31">
                  <c:v>4.715911999560543</c:v>
                </c:pt>
                <c:pt idx="32">
                  <c:v>3.8914227441925227</c:v>
                </c:pt>
                <c:pt idx="33">
                  <c:v>3.7724580321731067</c:v>
                </c:pt>
                <c:pt idx="34">
                  <c:v>3.6310301692801716</c:v>
                </c:pt>
                <c:pt idx="35">
                  <c:v>3.4814352733728633</c:v>
                </c:pt>
                <c:pt idx="36">
                  <c:v>3.3541875345843599</c:v>
                </c:pt>
                <c:pt idx="37">
                  <c:v>3.2171779252856845</c:v>
                </c:pt>
                <c:pt idx="38">
                  <c:v>2.3025454220886519</c:v>
                </c:pt>
                <c:pt idx="39">
                  <c:v>2.1529878999875232</c:v>
                </c:pt>
                <c:pt idx="40">
                  <c:v>2.043979370830054</c:v>
                </c:pt>
                <c:pt idx="41">
                  <c:v>1.9230213330535575</c:v>
                </c:pt>
                <c:pt idx="42">
                  <c:v>-9.7031997798756855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xVal>
          <c:yVal>
            <c:numRef>
              <c:f>Sheet1!$BE$3:$BE$153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37-48A8-BE24-BDAA914D29EA}"/>
            </c:ext>
          </c:extLst>
        </c:ser>
        <c:ser>
          <c:idx val="5"/>
          <c:order val="5"/>
          <c:tx>
            <c:v>Color 6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noFill/>
                <a:prstDash val="solid"/>
              </a:ln>
            </c:spPr>
          </c:marker>
          <c:dPt>
            <c:idx val="38"/>
            <c:marker>
              <c:spPr>
                <a:solidFill>
                  <a:srgbClr val="4B0000"/>
                </a:solidFill>
                <a:ln>
                  <a:noFill/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617-43D5-99D5-238E23E3F3F8}"/>
              </c:ext>
            </c:extLst>
          </c:dPt>
          <c:xVal>
            <c:numRef>
              <c:f>Sheet1!$BC$3:$BC$153</c:f>
              <c:numCache>
                <c:formatCode>General</c:formatCode>
                <c:ptCount val="151"/>
                <c:pt idx="0">
                  <c:v>20.276230758400839</c:v>
                </c:pt>
                <c:pt idx="1">
                  <c:v>20.189106278886445</c:v>
                </c:pt>
                <c:pt idx="2">
                  <c:v>20.047003895967535</c:v>
                </c:pt>
                <c:pt idx="3">
                  <c:v>19.888979240199596</c:v>
                </c:pt>
                <c:pt idx="4">
                  <c:v>19.755756650609449</c:v>
                </c:pt>
                <c:pt idx="5">
                  <c:v>19.63551613873388</c:v>
                </c:pt>
                <c:pt idx="6">
                  <c:v>18.974574602079105</c:v>
                </c:pt>
                <c:pt idx="7">
                  <c:v>18.847098095884611</c:v>
                </c:pt>
                <c:pt idx="8">
                  <c:v>18.147659986635261</c:v>
                </c:pt>
                <c:pt idx="9">
                  <c:v>17.522558834445285</c:v>
                </c:pt>
                <c:pt idx="10">
                  <c:v>16.570535916838818</c:v>
                </c:pt>
                <c:pt idx="11">
                  <c:v>16.021977814762828</c:v>
                </c:pt>
                <c:pt idx="12">
                  <c:v>14.959910401809974</c:v>
                </c:pt>
                <c:pt idx="13">
                  <c:v>5.6294974391736146</c:v>
                </c:pt>
                <c:pt idx="14">
                  <c:v>4.5817987983347406</c:v>
                </c:pt>
                <c:pt idx="15">
                  <c:v>4.0551497340222404</c:v>
                </c:pt>
                <c:pt idx="16">
                  <c:v>3.0955110765330764</c:v>
                </c:pt>
                <c:pt idx="17">
                  <c:v>2.4160768581791632</c:v>
                </c:pt>
                <c:pt idx="18">
                  <c:v>1.7773975641427964</c:v>
                </c:pt>
                <c:pt idx="19">
                  <c:v>1.6572034848656816</c:v>
                </c:pt>
                <c:pt idx="20">
                  <c:v>0.96994638872596184</c:v>
                </c:pt>
                <c:pt idx="21">
                  <c:v>0.85500961672613263</c:v>
                </c:pt>
                <c:pt idx="22">
                  <c:v>0.71066675771553756</c:v>
                </c:pt>
                <c:pt idx="23">
                  <c:v>0.54918396500749256</c:v>
                </c:pt>
                <c:pt idx="24">
                  <c:v>0.4548982315771557</c:v>
                </c:pt>
                <c:pt idx="25">
                  <c:v>-9.7068465786823914</c:v>
                </c:pt>
                <c:pt idx="26">
                  <c:v>1.0993308202945664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xVal>
          <c:yVal>
            <c:numRef>
              <c:f>Sheet1!$BE$3:$BE$153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37-48A8-BE24-BDAA914D29EA}"/>
            </c:ext>
          </c:extLst>
        </c:ser>
        <c:ser>
          <c:idx val="6"/>
          <c:order val="6"/>
          <c:tx>
            <c:v>Color 7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xVal>
            <c:numRef>
              <c:f>Sheet1!$BD$3:$BD$153</c:f>
              <c:numCache>
                <c:formatCode>General</c:formatCode>
                <c:ptCount val="151"/>
                <c:pt idx="0">
                  <c:v>19.491102237487514</c:v>
                </c:pt>
                <c:pt idx="1">
                  <c:v>19.366115121961862</c:v>
                </c:pt>
                <c:pt idx="2">
                  <c:v>19.228323782610197</c:v>
                </c:pt>
                <c:pt idx="3">
                  <c:v>19.085878533628136</c:v>
                </c:pt>
                <c:pt idx="4">
                  <c:v>18.019564056787587</c:v>
                </c:pt>
                <c:pt idx="5">
                  <c:v>17.875049078414087</c:v>
                </c:pt>
                <c:pt idx="6">
                  <c:v>17.773750230259388</c:v>
                </c:pt>
                <c:pt idx="7">
                  <c:v>17.652523777839573</c:v>
                </c:pt>
                <c:pt idx="8">
                  <c:v>16.430748060580665</c:v>
                </c:pt>
                <c:pt idx="9">
                  <c:v>16.304722155216272</c:v>
                </c:pt>
                <c:pt idx="10">
                  <c:v>16.143275251714606</c:v>
                </c:pt>
                <c:pt idx="11">
                  <c:v>14.846990493581746</c:v>
                </c:pt>
                <c:pt idx="12">
                  <c:v>14.719756344766244</c:v>
                </c:pt>
                <c:pt idx="13">
                  <c:v>13.364358077259752</c:v>
                </c:pt>
                <c:pt idx="14">
                  <c:v>13.249295026270355</c:v>
                </c:pt>
                <c:pt idx="15">
                  <c:v>11.766571165184564</c:v>
                </c:pt>
                <c:pt idx="16">
                  <c:v>8.8194689774685102</c:v>
                </c:pt>
                <c:pt idx="17">
                  <c:v>7.3809947887179517</c:v>
                </c:pt>
                <c:pt idx="18">
                  <c:v>7.2363434382650587</c:v>
                </c:pt>
                <c:pt idx="19">
                  <c:v>5.8920822594955649</c:v>
                </c:pt>
                <c:pt idx="20">
                  <c:v>5.746308924300072</c:v>
                </c:pt>
                <c:pt idx="21">
                  <c:v>4.4442483807073199</c:v>
                </c:pt>
                <c:pt idx="22">
                  <c:v>4.2853066669472009</c:v>
                </c:pt>
                <c:pt idx="23">
                  <c:v>4.1611609587007043</c:v>
                </c:pt>
                <c:pt idx="24">
                  <c:v>2.9545628497001943</c:v>
                </c:pt>
                <c:pt idx="25">
                  <c:v>2.8568098874236116</c:v>
                </c:pt>
                <c:pt idx="26">
                  <c:v>2.7000732449067701</c:v>
                </c:pt>
                <c:pt idx="27">
                  <c:v>2.5698264649661544</c:v>
                </c:pt>
                <c:pt idx="28">
                  <c:v>1.5003142557864046</c:v>
                </c:pt>
                <c:pt idx="29">
                  <c:v>1.3770924054500404</c:v>
                </c:pt>
                <c:pt idx="30">
                  <c:v>1.2130385024641581</c:v>
                </c:pt>
                <c:pt idx="31">
                  <c:v>1.1224004864542705</c:v>
                </c:pt>
                <c:pt idx="32">
                  <c:v>-9.6917215738708009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</c:numCache>
            </c:numRef>
          </c:xVal>
          <c:yVal>
            <c:numRef>
              <c:f>Sheet1!$BE$3:$BE$153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37-48A8-BE24-BDAA914D29EA}"/>
            </c:ext>
          </c:extLst>
        </c:ser>
        <c:ser>
          <c:idx val="7"/>
          <c:order val="7"/>
          <c:tx>
            <c:v>line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Sheet1!$X$45:$X$48</c:f>
              <c:numCache>
                <c:formatCode>General</c:formatCode>
                <c:ptCount val="4"/>
                <c:pt idx="0">
                  <c:v>0</c:v>
                </c:pt>
                <c:pt idx="1">
                  <c:v>20.2</c:v>
                </c:pt>
                <c:pt idx="2">
                  <c:v>20.2</c:v>
                </c:pt>
                <c:pt idx="3">
                  <c:v>0</c:v>
                </c:pt>
              </c:numCache>
            </c:numRef>
          </c:xVal>
          <c:yVal>
            <c:numRef>
              <c:f>Sheet1!$Y$45:$Y$48</c:f>
              <c:numCache>
                <c:formatCode>General</c:formatCode>
                <c:ptCount val="4"/>
                <c:pt idx="0">
                  <c:v>-8.5500000000000007E-2</c:v>
                </c:pt>
                <c:pt idx="1">
                  <c:v>-8.5500000000000007E-2</c:v>
                </c:pt>
                <c:pt idx="2">
                  <c:v>9.5000000000000001E-2</c:v>
                </c:pt>
                <c:pt idx="3">
                  <c:v>9.5000000000000001E-2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37-48A8-BE24-BDAA914D29EA}"/>
            </c:ext>
          </c:extLst>
        </c:ser>
        <c:ser>
          <c:idx val="8"/>
          <c:order val="8"/>
          <c:spPr>
            <a:ln>
              <a:noFill/>
            </a:ln>
          </c:spPr>
          <c:marker>
            <c:symbol val="dot"/>
            <c:size val="3"/>
            <c:spPr>
              <a:solidFill>
                <a:srgbClr val="C80000"/>
              </a:solidFill>
              <a:ln>
                <a:noFill/>
              </a:ln>
            </c:spPr>
          </c:marker>
          <c:xVal>
            <c:numRef>
              <c:f>Sheet1!$CN$4:$CN$403</c:f>
              <c:numCache>
                <c:formatCode>General</c:formatCode>
                <c:ptCount val="400"/>
                <c:pt idx="0">
                  <c:v>9.9367645625198175</c:v>
                </c:pt>
                <c:pt idx="1">
                  <c:v>11.326208763038975</c:v>
                </c:pt>
                <c:pt idx="2">
                  <c:v>9.7413084609642624</c:v>
                </c:pt>
                <c:pt idx="3">
                  <c:v>12.106386188306683</c:v>
                </c:pt>
                <c:pt idx="4">
                  <c:v>6.7637619868625727</c:v>
                </c:pt>
                <c:pt idx="5">
                  <c:v>6.1250179263061968</c:v>
                </c:pt>
                <c:pt idx="6">
                  <c:v>14.50387016071177</c:v>
                </c:pt>
                <c:pt idx="7">
                  <c:v>7.4020255261101884</c:v>
                </c:pt>
                <c:pt idx="8">
                  <c:v>9.1989703165928525</c:v>
                </c:pt>
                <c:pt idx="9">
                  <c:v>5.5445898736027015</c:v>
                </c:pt>
                <c:pt idx="10">
                  <c:v>9.0436017930963253</c:v>
                </c:pt>
                <c:pt idx="11">
                  <c:v>14.313354238731911</c:v>
                </c:pt>
                <c:pt idx="12">
                  <c:v>12.549567491471461</c:v>
                </c:pt>
                <c:pt idx="13">
                  <c:v>4.1206153522371771</c:v>
                </c:pt>
                <c:pt idx="14">
                  <c:v>6.0701078959154362</c:v>
                </c:pt>
                <c:pt idx="15">
                  <c:v>18.276988629618117</c:v>
                </c:pt>
                <c:pt idx="16">
                  <c:v>0.93016554770810167</c:v>
                </c:pt>
                <c:pt idx="17">
                  <c:v>19.244379886740234</c:v>
                </c:pt>
                <c:pt idx="18">
                  <c:v>1.8911769371617364</c:v>
                </c:pt>
                <c:pt idx="19">
                  <c:v>13.120216208710245</c:v>
                </c:pt>
                <c:pt idx="20">
                  <c:v>15.520954128972516</c:v>
                </c:pt>
                <c:pt idx="21">
                  <c:v>0.15155019965118299</c:v>
                </c:pt>
                <c:pt idx="22">
                  <c:v>11.274712526011026</c:v>
                </c:pt>
                <c:pt idx="23">
                  <c:v>19.689066522630291</c:v>
                </c:pt>
                <c:pt idx="24">
                  <c:v>7.7180597414642236</c:v>
                </c:pt>
                <c:pt idx="25">
                  <c:v>0.19165154722689159</c:v>
                </c:pt>
                <c:pt idx="26">
                  <c:v>8.5896507101498329</c:v>
                </c:pt>
                <c:pt idx="27">
                  <c:v>18.449804908167224</c:v>
                </c:pt>
                <c:pt idx="28">
                  <c:v>17.320580675712474</c:v>
                </c:pt>
                <c:pt idx="29">
                  <c:v>8.4837750161666019</c:v>
                </c:pt>
                <c:pt idx="30">
                  <c:v>1.9419438009311971</c:v>
                </c:pt>
                <c:pt idx="31">
                  <c:v>2.7992955874020824</c:v>
                </c:pt>
                <c:pt idx="32">
                  <c:v>8.8332381334265531</c:v>
                </c:pt>
                <c:pt idx="33">
                  <c:v>14.812680018504309</c:v>
                </c:pt>
                <c:pt idx="34">
                  <c:v>17.113187525227925</c:v>
                </c:pt>
                <c:pt idx="35">
                  <c:v>15.349442670139005</c:v>
                </c:pt>
                <c:pt idx="36">
                  <c:v>11.4089372518335</c:v>
                </c:pt>
                <c:pt idx="37">
                  <c:v>7.6486231107589449</c:v>
                </c:pt>
                <c:pt idx="38">
                  <c:v>5.5954962408996725</c:v>
                </c:pt>
                <c:pt idx="39">
                  <c:v>5.5640133952287236</c:v>
                </c:pt>
                <c:pt idx="40">
                  <c:v>6.9588633642668984</c:v>
                </c:pt>
                <c:pt idx="41">
                  <c:v>8.8342053317472953</c:v>
                </c:pt>
                <c:pt idx="42">
                  <c:v>10.374489851888564</c:v>
                </c:pt>
                <c:pt idx="43">
                  <c:v>11.147362559027879</c:v>
                </c:pt>
                <c:pt idx="44">
                  <c:v>11.130977228160566</c:v>
                </c:pt>
                <c:pt idx="45">
                  <c:v>10.595544886734235</c:v>
                </c:pt>
                <c:pt idx="46">
                  <c:v>9.932415716876525</c:v>
                </c:pt>
                <c:pt idx="47">
                  <c:v>9.5011881401021441</c:v>
                </c:pt>
                <c:pt idx="48">
                  <c:v>9.5314946091451205</c:v>
                </c:pt>
                <c:pt idx="49">
                  <c:v>10.086759383494428</c:v>
                </c:pt>
                <c:pt idx="50">
                  <c:v>11.078552640712937</c:v>
                </c:pt>
                <c:pt idx="51">
                  <c:v>12.312209682422909</c:v>
                </c:pt>
                <c:pt idx="52">
                  <c:v>13.544283202437436</c:v>
                </c:pt>
                <c:pt idx="53">
                  <c:v>14.53668497436944</c:v>
                </c:pt>
                <c:pt idx="54">
                  <c:v>15.098180825429731</c:v>
                </c:pt>
                <c:pt idx="55">
                  <c:v>15.109353082533554</c:v>
                </c:pt>
                <c:pt idx="56">
                  <c:v>14.531296153426393</c:v>
                </c:pt>
                <c:pt idx="57">
                  <c:v>13.400908198924208</c:v>
                </c:pt>
                <c:pt idx="58">
                  <c:v>11.816841259641754</c:v>
                </c:pt>
                <c:pt idx="59">
                  <c:v>9.9203177722490032</c:v>
                </c:pt>
                <c:pt idx="60">
                  <c:v>7.8744939765414887</c:v>
                </c:pt>
                <c:pt idx="61">
                  <c:v>5.845183394035443</c:v>
                </c:pt>
                <c:pt idx="62">
                  <c:v>3.9847965351878551</c:v>
                </c:pt>
                <c:pt idx="63">
                  <c:v>2.4204694287070501</c:v>
                </c:pt>
                <c:pt idx="64">
                  <c:v>1.2466319547362659</c:v>
                </c:pt>
                <c:pt idx="65">
                  <c:v>0.52173974427245895</c:v>
                </c:pt>
                <c:pt idx="66">
                  <c:v>0.26855575779958762</c:v>
                </c:pt>
                <c:pt idx="67">
                  <c:v>0.47719339247800718</c:v>
                </c:pt>
                <c:pt idx="68">
                  <c:v>1.110086490317979</c:v>
                </c:pt>
                <c:pt idx="69">
                  <c:v>2.1080959912767359</c:v>
                </c:pt>
                <c:pt idx="70">
                  <c:v>3.3970647506943248</c:v>
                </c:pt>
                <c:pt idx="71">
                  <c:v>4.8942636624328646</c:v>
                </c:pt>
                <c:pt idx="72">
                  <c:v>6.5143127475982281</c:v>
                </c:pt>
                <c:pt idx="73">
                  <c:v>8.1742956269001841</c:v>
                </c:pt>
                <c:pt idx="74">
                  <c:v>9.7979055592851392</c:v>
                </c:pt>
                <c:pt idx="75">
                  <c:v>11.318561099811664</c:v>
                </c:pt>
                <c:pt idx="76">
                  <c:v>12.681507736916995</c:v>
                </c:pt>
                <c:pt idx="77">
                  <c:v>13.844979185281407</c:v>
                </c:pt>
                <c:pt idx="78">
                  <c:v>14.780530323797024</c:v>
                </c:pt>
                <c:pt idx="79">
                  <c:v>15.472675838960527</c:v>
                </c:pt>
                <c:pt idx="80">
                  <c:v>15.917977520094764</c:v>
                </c:pt>
                <c:pt idx="81">
                  <c:v>16.123721881804389</c:v>
                </c:pt>
                <c:pt idx="82">
                  <c:v>16.106321150117395</c:v>
                </c:pt>
                <c:pt idx="83">
                  <c:v>15.889557075694571</c:v>
                </c:pt>
                <c:pt idx="84">
                  <c:v>15.502770558917463</c:v>
                </c:pt>
                <c:pt idx="85">
                  <c:v>14.979082307159073</c:v>
                </c:pt>
                <c:pt idx="86">
                  <c:v>14.353711930354068</c:v>
                </c:pt>
                <c:pt idx="87">
                  <c:v>13.662445912798834</c:v>
                </c:pt>
                <c:pt idx="88">
                  <c:v>12.940289382690223</c:v>
                </c:pt>
                <c:pt idx="89">
                  <c:v>12.220322904376889</c:v>
                </c:pt>
                <c:pt idx="90">
                  <c:v>11.532773821973853</c:v>
                </c:pt>
                <c:pt idx="91">
                  <c:v>10.904302024426269</c:v>
                </c:pt>
                <c:pt idx="92">
                  <c:v>10.357492315076286</c:v>
                </c:pt>
                <c:pt idx="93">
                  <c:v>9.9105397159174657</c:v>
                </c:pt>
                <c:pt idx="94">
                  <c:v>9.5771098359470237</c:v>
                </c:pt>
                <c:pt idx="95">
                  <c:v>9.3663536783478989</c:v>
                </c:pt>
                <c:pt idx="96">
                  <c:v>9.2830547384929769</c:v>
                </c:pt>
                <c:pt idx="97">
                  <c:v>9.3278857431729723</c:v>
                </c:pt>
                <c:pt idx="98">
                  <c:v>9.4977527015992802</c:v>
                </c:pt>
                <c:pt idx="99">
                  <c:v>9.7862048977917215</c:v>
                </c:pt>
                <c:pt idx="100">
                  <c:v>10.183890888659548</c:v>
                </c:pt>
                <c:pt idx="101">
                  <c:v>10.679042340022974</c:v>
                </c:pt>
                <c:pt idx="102">
                  <c:v>11.257969512551238</c:v>
                </c:pt>
                <c:pt idx="103">
                  <c:v>11.905554299812268</c:v>
                </c:pt>
                <c:pt idx="104">
                  <c:v>12.60572883882077</c:v>
                </c:pt>
                <c:pt idx="105">
                  <c:v>13.341929794176206</c:v>
                </c:pt>
                <c:pt idx="106">
                  <c:v>14.097520409792814</c:v>
                </c:pt>
                <c:pt idx="107">
                  <c:v>14.856174290237526</c:v>
                </c:pt>
                <c:pt idx="108">
                  <c:v>15.602216590991093</c:v>
                </c:pt>
                <c:pt idx="109">
                  <c:v>16.320919847193007</c:v>
                </c:pt>
                <c:pt idx="110">
                  <c:v>16.998753045089099</c:v>
                </c:pt>
                <c:pt idx="111">
                  <c:v>17.623583737236377</c:v>
                </c:pt>
                <c:pt idx="112">
                  <c:v>18.184834024265811</c:v>
                </c:pt>
                <c:pt idx="113">
                  <c:v>18.673592079193625</c:v>
                </c:pt>
                <c:pt idx="114">
                  <c:v>19.082681584248739</c:v>
                </c:pt>
                <c:pt idx="115">
                  <c:v>19.406691996256662</c:v>
                </c:pt>
                <c:pt idx="116">
                  <c:v>19.641972967364481</c:v>
                </c:pt>
                <c:pt idx="117">
                  <c:v>19.786596536580703</c:v>
                </c:pt>
                <c:pt idx="118">
                  <c:v>19.840290887743841</c:v>
                </c:pt>
                <c:pt idx="119">
                  <c:v>19.804349554509692</c:v>
                </c:pt>
                <c:pt idx="120">
                  <c:v>19.6815199557368</c:v>
                </c:pt>
                <c:pt idx="121">
                  <c:v>19.475875077624814</c:v>
                </c:pt>
                <c:pt idx="122">
                  <c:v>19.192671993735278</c:v>
                </c:pt>
                <c:pt idx="123">
                  <c:v>18.838200741360964</c:v>
                </c:pt>
                <c:pt idx="124">
                  <c:v>18.419626862460344</c:v>
                </c:pt>
                <c:pt idx="125">
                  <c:v>17.944830678454608</c:v>
                </c:pt>
                <c:pt idx="126">
                  <c:v>17.422246108579639</c:v>
                </c:pt>
                <c:pt idx="127">
                  <c:v>16.860701568261945</c:v>
                </c:pt>
                <c:pt idx="128">
                  <c:v>16.269265203336108</c:v>
                </c:pt>
                <c:pt idx="129">
                  <c:v>15.657096433196358</c:v>
                </c:pt>
                <c:pt idx="130">
                  <c:v>15.033305495750522</c:v>
                </c:pt>
                <c:pt idx="131">
                  <c:v>14.406822413170479</c:v>
                </c:pt>
                <c:pt idx="132">
                  <c:v>13.786276533093766</c:v>
                </c:pt>
                <c:pt idx="133">
                  <c:v>13.179887547706574</c:v>
                </c:pt>
                <c:pt idx="134">
                  <c:v>12.595368655062845</c:v>
                </c:pt>
                <c:pt idx="135">
                  <c:v>12.039842304615377</c:v>
                </c:pt>
                <c:pt idx="136">
                  <c:v>11.519768763364896</c:v>
                </c:pt>
                <c:pt idx="137">
                  <c:v>11.040887551007771</c:v>
                </c:pt>
                <c:pt idx="138">
                  <c:v>10.608171622381844</c:v>
                </c:pt>
                <c:pt idx="139">
                  <c:v>10.225794023489311</c:v>
                </c:pt>
                <c:pt idx="140">
                  <c:v>9.8971066132855743</c:v>
                </c:pt>
                <c:pt idx="141">
                  <c:v>9.624630326927246</c:v>
                </c:pt>
                <c:pt idx="142">
                  <c:v>9.4100563567625475</c:v>
                </c:pt>
                <c:pt idx="143">
                  <c:v>9.2542575443737665</c:v>
                </c:pt>
                <c:pt idx="144">
                  <c:v>9.1573092096817366</c:v>
                </c:pt>
                <c:pt idx="145">
                  <c:v>9.1185185906455253</c:v>
                </c:pt>
                <c:pt idx="146">
                  <c:v>9.136462028520338</c:v>
                </c:pt>
                <c:pt idx="147">
                  <c:v>9.2090290080085762</c:v>
                </c:pt>
                <c:pt idx="148">
                  <c:v>9.3334721479605154</c:v>
                </c:pt>
                <c:pt idx="149">
                  <c:v>9.5064622355423634</c:v>
                </c:pt>
                <c:pt idx="150">
                  <c:v>9.7241474039802789</c:v>
                </c:pt>
                <c:pt idx="151">
                  <c:v>9.9822155701060993</c:v>
                </c:pt>
                <c:pt idx="152">
                  <c:v>10.275959271987539</c:v>
                </c:pt>
                <c:pt idx="153">
                  <c:v>10.600342077964408</c:v>
                </c:pt>
                <c:pt idx="154">
                  <c:v>10.9500657755015</c:v>
                </c:pt>
                <c:pt idx="155">
                  <c:v>11.319637590517519</c:v>
                </c:pt>
                <c:pt idx="156">
                  <c:v>11.703436734405351</c:v>
                </c:pt>
                <c:pt idx="157">
                  <c:v>12.095779626014794</c:v>
                </c:pt>
                <c:pt idx="158">
                  <c:v>12.490983188661222</c:v>
                </c:pt>
                <c:pt idx="159">
                  <c:v>12.883425677041103</c:v>
                </c:pt>
                <c:pt idx="160">
                  <c:v>13.26760454510929</c:v>
                </c:pt>
                <c:pt idx="161">
                  <c:v>13.638190922890406</c:v>
                </c:pt>
                <c:pt idx="162">
                  <c:v>13.990080327288254</c:v>
                </c:pt>
                <c:pt idx="163">
                  <c:v>14.318439288705742</c:v>
                </c:pt>
                <c:pt idx="164">
                  <c:v>14.618747631223634</c:v>
                </c:pt>
                <c:pt idx="165">
                  <c:v>14.886836198784852</c:v>
                </c:pt>
                <c:pt idx="166">
                  <c:v>15.118919872916367</c:v>
                </c:pt>
                <c:pt idx="167">
                  <c:v>15.31162577865833</c:v>
                </c:pt>
                <c:pt idx="168">
                  <c:v>15.462016624270209</c:v>
                </c:pt>
                <c:pt idx="169">
                  <c:v>15.567609166697004</c:v>
                </c:pt>
                <c:pt idx="170">
                  <c:v>15.626387838492898</c:v>
                </c:pt>
                <c:pt idx="171">
                  <c:v>15.636813612743939</c:v>
                </c:pt>
                <c:pt idx="172">
                  <c:v>15.597828220364665</c:v>
                </c:pt>
                <c:pt idx="173">
                  <c:v>15.5088538688622</c:v>
                </c:pt>
                <c:pt idx="174">
                  <c:v>15.369788643191068</c:v>
                </c:pt>
                <c:pt idx="175">
                  <c:v>15.180997797616172</c:v>
                </c:pt>
                <c:pt idx="176">
                  <c:v>14.943301172544045</c:v>
                </c:pt>
                <c:pt idx="177">
                  <c:v>14.657956992077992</c:v>
                </c:pt>
                <c:pt idx="178">
                  <c:v>14.326642316633212</c:v>
                </c:pt>
                <c:pt idx="179">
                  <c:v>13.951430440361834</c:v>
                </c:pt>
                <c:pt idx="180">
                  <c:v>13.534765535457367</c:v>
                </c:pt>
                <c:pt idx="181">
                  <c:v>13.079434854718325</c:v>
                </c:pt>
                <c:pt idx="182">
                  <c:v>12.588538810156052</c:v>
                </c:pt>
                <c:pt idx="183">
                  <c:v>12.065459249047292</c:v>
                </c:pt>
                <c:pt idx="184">
                  <c:v>11.513826249787048</c:v>
                </c:pt>
                <c:pt idx="185">
                  <c:v>10.937483758329559</c:v>
                </c:pt>
                <c:pt idx="186">
                  <c:v>10.34045438206336</c:v>
                </c:pt>
                <c:pt idx="187">
                  <c:v>9.7269036518042071</c:v>
                </c:pt>
                <c:pt idx="188">
                  <c:v>9.1011040543692001</c:v>
                </c:pt>
                <c:pt idx="189">
                  <c:v>8.467399128080018</c:v>
                </c:pt>
                <c:pt idx="190">
                  <c:v>7.8301679017038825</c:v>
                </c:pt>
                <c:pt idx="191">
                  <c:v>7.1937899439457844</c:v>
                </c:pt>
                <c:pt idx="192">
                  <c:v>6.562611275827483</c:v>
                </c:pt>
                <c:pt idx="193">
                  <c:v>5.9409113822984851</c:v>
                </c:pt>
                <c:pt idx="194">
                  <c:v>5.3328715423915067</c:v>
                </c:pt>
                <c:pt idx="195">
                  <c:v>4.7425446793276524</c:v>
                </c:pt>
                <c:pt idx="196">
                  <c:v>4.1738269133594113</c:v>
                </c:pt>
                <c:pt idx="197">
                  <c:v>3.6304309809732507</c:v>
                </c:pt>
                <c:pt idx="198">
                  <c:v>3.1158616645144486</c:v>
                </c:pt>
                <c:pt idx="199">
                  <c:v>2.6333933564961152</c:v>
                </c:pt>
                <c:pt idx="200">
                  <c:v>2.1860498629562253</c:v>
                </c:pt>
                <c:pt idx="201">
                  <c:v>1.7765865303712776</c:v>
                </c:pt>
                <c:pt idx="202">
                  <c:v>1.4074747609531233</c:v>
                </c:pt>
                <c:pt idx="203">
                  <c:v>1.0808889617721515</c:v>
                </c:pt>
                <c:pt idx="204">
                  <c:v>0.79869595418200312</c:v>
                </c:pt>
                <c:pt idx="205">
                  <c:v>0.56244685157707153</c:v>
                </c:pt>
                <c:pt idx="206">
                  <c:v>0.37337139569535438</c:v>
                </c:pt>
                <c:pt idx="207">
                  <c:v>0.23237472457780939</c:v>
                </c:pt>
                <c:pt idx="208">
                  <c:v>0.14003652899540597</c:v>
                </c:pt>
                <c:pt idx="209">
                  <c:v>9.6612538731504216E-2</c:v>
                </c:pt>
                <c:pt idx="210">
                  <c:v>0.10203826562707974</c:v>
                </c:pt>
                <c:pt idx="211">
                  <c:v>0.15593491681711313</c:v>
                </c:pt>
                <c:pt idx="212">
                  <c:v>0.25761737915843597</c:v>
                </c:pt>
                <c:pt idx="213">
                  <c:v>0.40610416451233</c:v>
                </c:pt>
                <c:pt idx="214">
                  <c:v>0.60012919533300213</c:v>
                </c:pt>
                <c:pt idx="215">
                  <c:v>0.83815530094914159</c:v>
                </c:pt>
                <c:pt idx="216">
                  <c:v>1.1183892870273695</c:v>
                </c:pt>
                <c:pt idx="217">
                  <c:v>1.438798433981642</c:v>
                </c:pt>
                <c:pt idx="218">
                  <c:v>1.7971282745432653</c:v>
                </c:pt>
                <c:pt idx="219">
                  <c:v>2.1909214963261094</c:v>
                </c:pt>
                <c:pt idx="220">
                  <c:v>2.6175378119977832</c:v>
                </c:pt>
                <c:pt idx="221">
                  <c:v>3.0741746375815433</c:v>
                </c:pt>
                <c:pt idx="222">
                  <c:v>3.557888418439167</c:v>
                </c:pt>
                <c:pt idx="223">
                  <c:v>4.0656164425912928</c:v>
                </c:pt>
                <c:pt idx="224">
                  <c:v>4.5941989821823714</c:v>
                </c:pt>
                <c:pt idx="225">
                  <c:v>5.1404016060505127</c:v>
                </c:pt>
                <c:pt idx="226">
                  <c:v>5.7009375094722907</c:v>
                </c:pt>
                <c:pt idx="227">
                  <c:v>6.2724897111686477</c:v>
                </c:pt>
                <c:pt idx="228">
                  <c:v>6.8517329725269143</c:v>
                </c:pt>
                <c:pt idx="229">
                  <c:v>7.4353552996576635</c:v>
                </c:pt>
                <c:pt idx="230">
                  <c:v>8.0200788953047848</c:v>
                </c:pt>
                <c:pt idx="231">
                  <c:v>8.6026804346990406</c:v>
                </c:pt>
                <c:pt idx="232">
                  <c:v>9.1800105471267806</c:v>
                </c:pt>
                <c:pt idx="233">
                  <c:v>9.7490123932086004</c:v>
                </c:pt>
                <c:pt idx="234">
                  <c:v>10.306739236582299</c:v>
                </c:pt>
                <c:pt idx="235">
                  <c:v>10.850370917791745</c:v>
                </c:pt>
                <c:pt idx="236">
                  <c:v>11.377229147630441</c:v>
                </c:pt>
                <c:pt idx="237">
                  <c:v>11.884791546907937</c:v>
                </c:pt>
                <c:pt idx="238">
                  <c:v>12.370704369531023</c:v>
                </c:pt>
                <c:pt idx="239">
                  <c:v>12.832793855853387</c:v>
                </c:pt>
                <c:pt idx="240">
                  <c:v>13.269076173381672</c:v>
                </c:pt>
                <c:pt idx="241">
                  <c:v>13.677765912068203</c:v>
                </c:pt>
                <c:pt idx="242">
                  <c:v>14.057283111509921</c:v>
                </c:pt>
                <c:pt idx="243">
                  <c:v>14.406258807347662</c:v>
                </c:pt>
                <c:pt idx="244">
                  <c:v>14.723539093963815</c:v>
                </c:pt>
                <c:pt idx="245">
                  <c:v>15.008187710153093</c:v>
                </c:pt>
                <c:pt idx="246">
                  <c:v>15.259487163739536</c:v>
                </c:pt>
                <c:pt idx="247">
                  <c:v>15.476938420082641</c:v>
                </c:pt>
                <c:pt idx="248">
                  <c:v>15.660259188012475</c:v>
                </c:pt>
                <c:pt idx="249">
                  <c:v>15.809380844912912</c:v>
                </c:pt>
                <c:pt idx="250">
                  <c:v>15.924444050397387</c:v>
                </c:pt>
                <c:pt idx="251">
                  <c:v>16.005793105255218</c:v>
                </c:pt>
                <c:pt idx="252">
                  <c:v>16.053969119059111</c:v>
                </c:pt>
                <c:pt idx="253">
                  <c:v>16.069702055986543</c:v>
                </c:pt>
                <c:pt idx="254">
                  <c:v>16.053901733996859</c:v>
                </c:pt>
                <c:pt idx="255">
                  <c:v>16.007647857501659</c:v>
                </c:pt>
                <c:pt idx="256">
                  <c:v>15.932179168052603</c:v>
                </c:pt>
                <c:pt idx="257">
                  <c:v>15.828881801336394</c:v>
                </c:pt>
                <c:pt idx="258">
                  <c:v>15.699276941902662</c:v>
                </c:pt>
                <c:pt idx="259">
                  <c:v>15.545007869553821</c:v>
                </c:pt>
                <c:pt idx="260">
                  <c:v>15.367826493194242</c:v>
                </c:pt>
                <c:pt idx="261">
                  <c:v>15.169579469174877</c:v>
                </c:pt>
                <c:pt idx="262">
                  <c:v>14.952194001783131</c:v>
                </c:pt>
                <c:pt idx="263">
                  <c:v>14.71766342352824</c:v>
                </c:pt>
                <c:pt idx="264">
                  <c:v>14.468032652272584</c:v>
                </c:pt>
                <c:pt idx="265">
                  <c:v>14.205383621075615</c:v>
                </c:pt>
                <c:pt idx="266">
                  <c:v>13.931820774869042</c:v>
                </c:pt>
                <c:pt idx="267">
                  <c:v>13.64945672579317</c:v>
                </c:pt>
                <c:pt idx="268">
                  <c:v>13.360398156218018</c:v>
                </c:pt>
                <c:pt idx="269">
                  <c:v>13.066732055177932</c:v>
                </c:pt>
                <c:pt idx="270">
                  <c:v>12.770512370194197</c:v>
                </c:pt>
                <c:pt idx="271">
                  <c:v>12.473747152278159</c:v>
                </c:pt>
                <c:pt idx="272">
                  <c:v>12.178386267330957</c:v>
                </c:pt>
                <c:pt idx="273">
                  <c:v>11.886309742220881</c:v>
                </c:pt>
                <c:pt idx="274">
                  <c:v>11.599316808561047</c:v>
                </c:pt>
                <c:pt idx="275">
                  <c:v>11.319115701666581</c:v>
                </c:pt>
                <c:pt idx="276">
                  <c:v>11.047314266380308</c:v>
                </c:pt>
                <c:pt idx="277">
                  <c:v>10.785411415457354</c:v>
                </c:pt>
                <c:pt idx="278">
                  <c:v>10.534789480032266</c:v>
                </c:pt>
                <c:pt idx="279">
                  <c:v>10.296707485396455</c:v>
                </c:pt>
                <c:pt idx="280">
                  <c:v>10.072295378928356</c:v>
                </c:pt>
                <c:pt idx="281">
                  <c:v>9.8625492305836975</c:v>
                </c:pt>
                <c:pt idx="282">
                  <c:v>9.6683274199066069</c:v>
                </c:pt>
                <c:pt idx="283">
                  <c:v>9.4903478171029541</c:v>
                </c:pt>
                <c:pt idx="284">
                  <c:v>9.3291859593621798</c:v>
                </c:pt>
                <c:pt idx="285">
                  <c:v>9.185274217359428</c:v>
                </c:pt>
                <c:pt idx="286">
                  <c:v>9.0589019407509515</c:v>
                </c:pt>
                <c:pt idx="287">
                  <c:v>8.9502165655262669</c:v>
                </c:pt>
                <c:pt idx="288">
                  <c:v>8.8592256603324095</c:v>
                </c:pt>
                <c:pt idx="289">
                  <c:v>8.7857998833693269</c:v>
                </c:pt>
                <c:pt idx="290">
                  <c:v>8.7296768161993583</c:v>
                </c:pt>
                <c:pt idx="291">
                  <c:v>8.6904656358445003</c:v>
                </c:pt>
                <c:pt idx="292">
                  <c:v>8.6676525818873653</c:v>
                </c:pt>
                <c:pt idx="293">
                  <c:v>8.6606071709673795</c:v>
                </c:pt>
                <c:pt idx="294">
                  <c:v>8.6685891070930978</c:v>
                </c:pt>
                <c:pt idx="295">
                  <c:v>8.690755832592572</c:v>
                </c:pt>
                <c:pt idx="296">
                  <c:v>8.7261706613104923</c:v>
                </c:pt>
                <c:pt idx="297">
                  <c:v>8.7738114328484507</c:v>
                </c:pt>
                <c:pt idx="298">
                  <c:v>8.832579624241049</c:v>
                </c:pt>
                <c:pt idx="299">
                  <c:v>8.9013098534753894</c:v>
                </c:pt>
                <c:pt idx="300">
                  <c:v>8.9787797076996547</c:v>
                </c:pt>
                <c:pt idx="301">
                  <c:v>9.0637198278305888</c:v>
                </c:pt>
                <c:pt idx="302">
                  <c:v>9.1548241805605297</c:v>
                </c:pt>
                <c:pt idx="303">
                  <c:v>9.2507604484809232</c:v>
                </c:pt>
                <c:pt idx="304">
                  <c:v>9.3501804691751271</c:v>
                </c:pt>
                <c:pt idx="305">
                  <c:v>9.4517306546839226</c:v>
                </c:pt>
                <c:pt idx="306">
                  <c:v>9.5540623237025084</c:v>
                </c:pt>
                <c:pt idx="307">
                  <c:v>9.6558418802173644</c:v>
                </c:pt>
                <c:pt idx="308">
                  <c:v>9.7557607740218799</c:v>
                </c:pt>
                <c:pt idx="309">
                  <c:v>9.8525451806464908</c:v>
                </c:pt>
                <c:pt idx="310">
                  <c:v>9.9449653406847442</c:v>
                </c:pt>
                <c:pt idx="311">
                  <c:v>10.031844501273191</c:v>
                </c:pt>
                <c:pt idx="312">
                  <c:v>10.112067405569698</c:v>
                </c:pt>
                <c:pt idx="313">
                  <c:v>10.18458827945015</c:v>
                </c:pt>
                <c:pt idx="314">
                  <c:v>10.248438268284419</c:v>
                </c:pt>
                <c:pt idx="315">
                  <c:v>10.302732280534764</c:v>
                </c:pt>
                <c:pt idx="316">
                  <c:v>10.346675199018403</c:v>
                </c:pt>
                <c:pt idx="317">
                  <c:v>10.37956742496408</c:v>
                </c:pt>
                <c:pt idx="318">
                  <c:v>10.400809724443954</c:v>
                </c:pt>
                <c:pt idx="319">
                  <c:v>10.409907351348878</c:v>
                </c:pt>
                <c:pt idx="320">
                  <c:v>10.406473425769624</c:v>
                </c:pt>
                <c:pt idx="321">
                  <c:v>10.390231551420362</c:v>
                </c:pt>
                <c:pt idx="322">
                  <c:v>10.361017660565631</c:v>
                </c:pt>
                <c:pt idx="323">
                  <c:v>10.318781079759722</c:v>
                </c:pt>
                <c:pt idx="324">
                  <c:v>10.263584814549843</c:v>
                </c:pt>
                <c:pt idx="325">
                  <c:v>10.195605056103931</c:v>
                </c:pt>
                <c:pt idx="326">
                  <c:v>10.11512991747316</c:v>
                </c:pt>
                <c:pt idx="327">
                  <c:v>10.022557411861595</c:v>
                </c:pt>
                <c:pt idx="328">
                  <c:v>9.9183926898252235</c:v>
                </c:pt>
                <c:pt idx="329">
                  <c:v>9.8032445567346436</c:v>
                </c:pt>
                <c:pt idx="330">
                  <c:v>9.6778212960863339</c:v>
                </c:pt>
                <c:pt idx="331">
                  <c:v>9.5429258283136864</c:v>
                </c:pt>
                <c:pt idx="332">
                  <c:v>9.3994502386095604</c:v>
                </c:pt>
                <c:pt idx="333">
                  <c:v>9.2483697109064913</c:v>
                </c:pt>
                <c:pt idx="334">
                  <c:v>9.0907359085506112</c:v>
                </c:pt>
                <c:pt idx="335">
                  <c:v>8.9276698453333569</c:v>
                </c:pt>
                <c:pt idx="336">
                  <c:v>8.760354293395384</c:v>
                </c:pt>
                <c:pt idx="337">
                  <c:v>8.5900257770765442</c:v>
                </c:pt>
                <c:pt idx="338">
                  <c:v>8.4179662040413099</c:v>
                </c:pt>
                <c:pt idx="339">
                  <c:v>8.2454941869512091</c:v>
                </c:pt>
                <c:pt idx="340">
                  <c:v>8.073956110575125</c:v>
                </c:pt>
                <c:pt idx="341">
                  <c:v>7.9047170005188958</c:v>
                </c:pt>
                <c:pt idx="342">
                  <c:v>7.7391512507123856</c:v>
                </c:pt>
                <c:pt idx="343">
                  <c:v>7.5786332674116235</c:v>
                </c:pt>
                <c:pt idx="344">
                  <c:v>7.4245280877558475</c:v>
                </c:pt>
                <c:pt idx="345">
                  <c:v>7.2781820308637606</c:v>
                </c:pt>
                <c:pt idx="346">
                  <c:v>7.1409134390636995</c:v>
                </c:pt>
                <c:pt idx="347">
                  <c:v>7.0140035661326117</c:v>
                </c:pt>
                <c:pt idx="348">
                  <c:v>6.8986876683752545</c:v>
                </c:pt>
                <c:pt idx="349">
                  <c:v>6.7961463530155317</c:v>
                </c:pt>
                <c:pt idx="350">
                  <c:v>6.7074972367061996</c:v>
                </c:pt>
                <c:pt idx="351">
                  <c:v>6.6337869650024786</c:v>
                </c:pt>
                <c:pt idx="352">
                  <c:v>6.5759836414020167</c:v>
                </c:pt>
                <c:pt idx="353">
                  <c:v>6.5349697120425452</c:v>
                </c:pt>
                <c:pt idx="354">
                  <c:v>6.511535349384669</c:v>
                </c:pt>
                <c:pt idx="355">
                  <c:v>6.5063723752076621</c:v>
                </c:pt>
                <c:pt idx="356">
                  <c:v>6.5200687600290159</c:v>
                </c:pt>
                <c:pt idx="357">
                  <c:v>6.5531037326418868</c:v>
                </c:pt>
                <c:pt idx="358">
                  <c:v>6.605843529869917</c:v>
                </c:pt>
                <c:pt idx="359">
                  <c:v>6.6785378128860033</c:v>
                </c:pt>
                <c:pt idx="360">
                  <c:v>6.7713167725518772</c:v>
                </c:pt>
                <c:pt idx="361">
                  <c:v>6.8841889422321181</c:v>
                </c:pt>
                <c:pt idx="362">
                  <c:v>7.0170397324405638</c:v>
                </c:pt>
                <c:pt idx="363">
                  <c:v>7.1696306975133322</c:v>
                </c:pt>
                <c:pt idx="364">
                  <c:v>7.3415995402931902</c:v>
                </c:pt>
                <c:pt idx="365">
                  <c:v>7.5324608565784317</c:v>
                </c:pt>
                <c:pt idx="366">
                  <c:v>7.7416076168591186</c:v>
                </c:pt>
                <c:pt idx="367">
                  <c:v>7.9683133786576779</c:v>
                </c:pt>
                <c:pt idx="368">
                  <c:v>8.2117352186321142</c:v>
                </c:pt>
                <c:pt idx="369">
                  <c:v>8.4709173695113158</c:v>
                </c:pt>
                <c:pt idx="370">
                  <c:v>8.7447955429350781</c:v>
                </c:pt>
                <c:pt idx="371">
                  <c:v>9.0322019153878248</c:v>
                </c:pt>
                <c:pt idx="372">
                  <c:v>9.3318707506655798</c:v>
                </c:pt>
                <c:pt idx="373">
                  <c:v>9.6424446287201153</c:v>
                </c:pt>
                <c:pt idx="374">
                  <c:v>9.9624812473017599</c:v>
                </c:pt>
                <c:pt idx="375">
                  <c:v>10.290460759590331</c:v>
                </c:pt>
                <c:pt idx="376">
                  <c:v>10.624793607980392</c:v>
                </c:pt>
                <c:pt idx="377">
                  <c:v>10.963828811386024</c:v>
                </c:pt>
                <c:pt idx="378">
                  <c:v>11.305862660868279</c:v>
                </c:pt>
                <c:pt idx="379">
                  <c:v>11.649147776076795</c:v>
                </c:pt>
                <c:pt idx="380">
                  <c:v>11.991902472948524</c:v>
                </c:pt>
                <c:pt idx="381">
                  <c:v>12.332320391330637</c:v>
                </c:pt>
                <c:pt idx="382">
                  <c:v>12.668580329700902</c:v>
                </c:pt>
                <c:pt idx="383">
                  <c:v>12.998856232953894</c:v>
                </c:pt>
                <c:pt idx="384">
                  <c:v>13.321327278311282</c:v>
                </c:pt>
                <c:pt idx="385">
                  <c:v>13.63418800380318</c:v>
                </c:pt>
                <c:pt idx="386">
                  <c:v>13.935658423457793</c:v>
                </c:pt>
                <c:pt idx="387">
                  <c:v>14.223994073329042</c:v>
                </c:pt>
                <c:pt idx="388">
                  <c:v>14.497495932786057</c:v>
                </c:pt>
                <c:pt idx="389">
                  <c:v>14.754520166082232</c:v>
                </c:pt>
                <c:pt idx="390">
                  <c:v>14.993487630110721</c:v>
                </c:pt>
                <c:pt idx="391">
                  <c:v>15.212893095432982</c:v>
                </c:pt>
                <c:pt idx="392">
                  <c:v>15.411314129130286</c:v>
                </c:pt>
                <c:pt idx="393">
                  <c:v>15.587419589766071</c:v>
                </c:pt>
                <c:pt idx="394">
                  <c:v>15.739977686751335</c:v>
                </c:pt>
                <c:pt idx="395">
                  <c:v>15.867863558663082</c:v>
                </c:pt>
                <c:pt idx="396">
                  <c:v>15.970066327566297</c:v>
                </c:pt>
                <c:pt idx="397">
                  <c:v>16.045695589118857</c:v>
                </c:pt>
                <c:pt idx="398">
                  <c:v>16.093987301180967</c:v>
                </c:pt>
                <c:pt idx="399">
                  <c:v>16.114309036791568</c:v>
                </c:pt>
              </c:numCache>
            </c:numRef>
          </c:xVal>
          <c:yVal>
            <c:numRef>
              <c:f>Sheet1!$CO$4:$CO$403</c:f>
              <c:numCache>
                <c:formatCode>General</c:formatCode>
                <c:ptCount val="400"/>
                <c:pt idx="0">
                  <c:v>0.85927317355586252</c:v>
                </c:pt>
                <c:pt idx="1">
                  <c:v>0.16674476554536463</c:v>
                </c:pt>
                <c:pt idx="2">
                  <c:v>-0.28880733006729536</c:v>
                </c:pt>
                <c:pt idx="3">
                  <c:v>0.58646997996207495</c:v>
                </c:pt>
                <c:pt idx="4">
                  <c:v>0.55549678128704816</c:v>
                </c:pt>
                <c:pt idx="5">
                  <c:v>-1.3504478103712914E-2</c:v>
                </c:pt>
                <c:pt idx="6">
                  <c:v>-0.13659636940100328</c:v>
                </c:pt>
                <c:pt idx="7">
                  <c:v>0.74769209802237635</c:v>
                </c:pt>
                <c:pt idx="8">
                  <c:v>7.9247944779371002E-3</c:v>
                </c:pt>
                <c:pt idx="9">
                  <c:v>0.79282059615827483</c:v>
                </c:pt>
                <c:pt idx="10">
                  <c:v>8.5976002588409234E-2</c:v>
                </c:pt>
                <c:pt idx="11">
                  <c:v>-9.3494203831774592E-2</c:v>
                </c:pt>
                <c:pt idx="12">
                  <c:v>0.76553486724525188</c:v>
                </c:pt>
                <c:pt idx="13">
                  <c:v>0.72372638917047383</c:v>
                </c:pt>
                <c:pt idx="14">
                  <c:v>7.3216850413306306E-2</c:v>
                </c:pt>
                <c:pt idx="15">
                  <c:v>0.15157966608455611</c:v>
                </c:pt>
                <c:pt idx="16">
                  <c:v>0.61880467383362592</c:v>
                </c:pt>
                <c:pt idx="17">
                  <c:v>0.35112519187589264</c:v>
                </c:pt>
                <c:pt idx="18">
                  <c:v>-0.55079195036426043</c:v>
                </c:pt>
                <c:pt idx="19">
                  <c:v>-0.98309372850636201</c:v>
                </c:pt>
                <c:pt idx="20">
                  <c:v>-0.46661614258280043</c:v>
                </c:pt>
                <c:pt idx="21">
                  <c:v>0.3205765424499214</c:v>
                </c:pt>
                <c:pt idx="22">
                  <c:v>0.55378975719365431</c:v>
                </c:pt>
                <c:pt idx="23">
                  <c:v>0.23172956254735336</c:v>
                </c:pt>
                <c:pt idx="24">
                  <c:v>-5.0329769216589514E-2</c:v>
                </c:pt>
                <c:pt idx="25">
                  <c:v>1.9382496908032641E-2</c:v>
                </c:pt>
                <c:pt idx="26">
                  <c:v>0.14283374739840701</c:v>
                </c:pt>
                <c:pt idx="27">
                  <c:v>-5.7085756727501775E-2</c:v>
                </c:pt>
                <c:pt idx="28">
                  <c:v>-0.44488764839564088</c:v>
                </c:pt>
                <c:pt idx="29">
                  <c:v>-0.49867176934524288</c:v>
                </c:pt>
                <c:pt idx="30">
                  <c:v>1.631756530134992E-2</c:v>
                </c:pt>
                <c:pt idx="31">
                  <c:v>0.6687601468997475</c:v>
                </c:pt>
                <c:pt idx="32">
                  <c:v>0.76419219448096687</c:v>
                </c:pt>
                <c:pt idx="33">
                  <c:v>0.10646025542365146</c:v>
                </c:pt>
                <c:pt idx="34">
                  <c:v>-0.72656143332821854</c:v>
                </c:pt>
                <c:pt idx="35">
                  <c:v>-0.92309842743447224</c:v>
                </c:pt>
                <c:pt idx="36">
                  <c:v>-0.25388284935789307</c:v>
                </c:pt>
                <c:pt idx="37">
                  <c:v>0.67275413825784514</c:v>
                </c:pt>
                <c:pt idx="38">
                  <c:v>0.98561538025377893</c:v>
                </c:pt>
                <c:pt idx="39">
                  <c:v>0.38916214533162319</c:v>
                </c:pt>
                <c:pt idx="40">
                  <c:v>-0.55565998739023725</c:v>
                </c:pt>
                <c:pt idx="41">
                  <c:v>-0.97171344580519603</c:v>
                </c:pt>
                <c:pt idx="42">
                  <c:v>-0.49303114493828931</c:v>
                </c:pt>
                <c:pt idx="43">
                  <c:v>0.41149939609088099</c:v>
                </c:pt>
                <c:pt idx="44">
                  <c:v>0.90287752750680006</c:v>
                </c:pt>
                <c:pt idx="45">
                  <c:v>0.55818660440547674</c:v>
                </c:pt>
                <c:pt idx="46">
                  <c:v>-0.265051275518701</c:v>
                </c:pt>
                <c:pt idx="47">
                  <c:v>-0.79858687907210402</c:v>
                </c:pt>
                <c:pt idx="48">
                  <c:v>-0.58465128942968192</c:v>
                </c:pt>
                <c:pt idx="49">
                  <c:v>0.13202449741668348</c:v>
                </c:pt>
                <c:pt idx="50">
                  <c:v>0.67511514757591762</c:v>
                </c:pt>
                <c:pt idx="51">
                  <c:v>0.57655288314868147</c:v>
                </c:pt>
                <c:pt idx="52">
                  <c:v>-2.1447966675626182E-2</c:v>
                </c:pt>
                <c:pt idx="53">
                  <c:v>-0.54538074574442985</c:v>
                </c:pt>
                <c:pt idx="54">
                  <c:v>-0.54005474336271531</c:v>
                </c:pt>
                <c:pt idx="55">
                  <c:v>-6.2383879582407577E-2</c:v>
                </c:pt>
                <c:pt idx="56">
                  <c:v>0.41922319176576173</c:v>
                </c:pt>
                <c:pt idx="57">
                  <c:v>0.48208201111801835</c:v>
                </c:pt>
                <c:pt idx="58">
                  <c:v>0.11844807013531677</c:v>
                </c:pt>
                <c:pt idx="59">
                  <c:v>-0.30381563404596912</c:v>
                </c:pt>
                <c:pt idx="60">
                  <c:v>-0.40956079602676371</c:v>
                </c:pt>
                <c:pt idx="61">
                  <c:v>-0.14792891273855424</c:v>
                </c:pt>
                <c:pt idx="62">
                  <c:v>0.20408808364384548</c:v>
                </c:pt>
                <c:pt idx="63">
                  <c:v>0.32897767478978635</c:v>
                </c:pt>
                <c:pt idx="64">
                  <c:v>0.15345308994774431</c:v>
                </c:pt>
                <c:pt idx="65">
                  <c:v>-0.12311337306598312</c:v>
                </c:pt>
                <c:pt idx="66">
                  <c:v>-0.24613598305144282</c:v>
                </c:pt>
                <c:pt idx="67">
                  <c:v>-0.13854008449954747</c:v>
                </c:pt>
                <c:pt idx="68">
                  <c:v>6.2442733334699844E-2</c:v>
                </c:pt>
                <c:pt idx="69">
                  <c:v>0.16603226044474029</c:v>
                </c:pt>
                <c:pt idx="70">
                  <c:v>0.10720485499037828</c:v>
                </c:pt>
                <c:pt idx="71">
                  <c:v>-2.2392398004048165E-2</c:v>
                </c:pt>
                <c:pt idx="72">
                  <c:v>-9.2806142421153051E-2</c:v>
                </c:pt>
                <c:pt idx="73">
                  <c:v>-6.3667818285455466E-2</c:v>
                </c:pt>
                <c:pt idx="74">
                  <c:v>2.2877343988351373E-3</c:v>
                </c:pt>
                <c:pt idx="75">
                  <c:v>2.973553692391933E-2</c:v>
                </c:pt>
                <c:pt idx="76">
                  <c:v>1.2140989851680295E-2</c:v>
                </c:pt>
                <c:pt idx="77">
                  <c:v>-6.7233660954691961E-4</c:v>
                </c:pt>
                <c:pt idx="78">
                  <c:v>2.0739791576394589E-2</c:v>
                </c:pt>
                <c:pt idx="79">
                  <c:v>4.3330980669791679E-2</c:v>
                </c:pt>
                <c:pt idx="80">
                  <c:v>1.5488779936914308E-2</c:v>
                </c:pt>
                <c:pt idx="81">
                  <c:v>-5.6976330984956379E-2</c:v>
                </c:pt>
                <c:pt idx="82">
                  <c:v>-9.8989274548499082E-2</c:v>
                </c:pt>
                <c:pt idx="83">
                  <c:v>-4.4236473202873071E-2</c:v>
                </c:pt>
                <c:pt idx="84">
                  <c:v>7.8072705339994788E-2</c:v>
                </c:pt>
                <c:pt idx="85">
                  <c:v>0.15144858401102287</c:v>
                </c:pt>
                <c:pt idx="86">
                  <c:v>8.4110749342137428E-2</c:v>
                </c:pt>
                <c:pt idx="87">
                  <c:v>-8.3807070843029435E-2</c:v>
                </c:pt>
                <c:pt idx="88">
                  <c:v>-0.19776057170850703</c:v>
                </c:pt>
                <c:pt idx="89">
                  <c:v>-0.13212619885202931</c:v>
                </c:pt>
                <c:pt idx="90">
                  <c:v>7.4568425310178557E-2</c:v>
                </c:pt>
                <c:pt idx="91">
                  <c:v>0.23545758041759021</c:v>
                </c:pt>
                <c:pt idx="92">
                  <c:v>0.18522633032042063</c:v>
                </c:pt>
                <c:pt idx="93">
                  <c:v>-5.1283497656540875E-2</c:v>
                </c:pt>
                <c:pt idx="94">
                  <c:v>-0.26257969218271487</c:v>
                </c:pt>
                <c:pt idx="95">
                  <c:v>-0.24038093392477661</c:v>
                </c:pt>
                <c:pt idx="96">
                  <c:v>1.5340503323202999E-2</c:v>
                </c:pt>
                <c:pt idx="97">
                  <c:v>0.27768735567599556</c:v>
                </c:pt>
                <c:pt idx="98">
                  <c:v>0.29467200207275812</c:v>
                </c:pt>
                <c:pt idx="99">
                  <c:v>3.148912652766072E-2</c:v>
                </c:pt>
                <c:pt idx="100">
                  <c:v>-0.27986125285897756</c:v>
                </c:pt>
                <c:pt idx="101">
                  <c:v>-0.34536869532566905</c:v>
                </c:pt>
                <c:pt idx="102">
                  <c:v>-8.7130001951449085E-2</c:v>
                </c:pt>
                <c:pt idx="103">
                  <c:v>0.26869075241974605</c:v>
                </c:pt>
                <c:pt idx="104">
                  <c:v>0.38999160185875198</c:v>
                </c:pt>
                <c:pt idx="105">
                  <c:v>0.14928199078143897</c:v>
                </c:pt>
                <c:pt idx="106">
                  <c:v>-0.24425212314273884</c:v>
                </c:pt>
                <c:pt idx="107">
                  <c:v>-0.42636639914994096</c:v>
                </c:pt>
                <c:pt idx="108">
                  <c:v>-0.2154983618135688</c:v>
                </c:pt>
                <c:pt idx="109">
                  <c:v>0.20707760354668631</c:v>
                </c:pt>
                <c:pt idx="110">
                  <c:v>0.45266696567580195</c:v>
                </c:pt>
                <c:pt idx="111">
                  <c:v>0.28326181543599271</c:v>
                </c:pt>
                <c:pt idx="112">
                  <c:v>-0.15811640862583115</c:v>
                </c:pt>
                <c:pt idx="113">
                  <c:v>-0.46744799022198669</c:v>
                </c:pt>
                <c:pt idx="114">
                  <c:v>-0.35005736847030489</c:v>
                </c:pt>
                <c:pt idx="115">
                  <c:v>9.8688774867339388E-2</c:v>
                </c:pt>
                <c:pt idx="116">
                  <c:v>0.46966717223358112</c:v>
                </c:pt>
                <c:pt idx="117">
                  <c:v>0.41344108449837802</c:v>
                </c:pt>
                <c:pt idx="118">
                  <c:v>-3.0434182792774604E-2</c:v>
                </c:pt>
                <c:pt idx="119">
                  <c:v>-0.45869718622912614</c:v>
                </c:pt>
                <c:pt idx="120">
                  <c:v>-0.47110368699151528</c:v>
                </c:pt>
                <c:pt idx="121">
                  <c:v>-4.4745060846986581E-2</c:v>
                </c:pt>
                <c:pt idx="122">
                  <c:v>0.43432768648744724</c:v>
                </c:pt>
                <c:pt idx="123">
                  <c:v>0.52092816085898264</c:v>
                </c:pt>
                <c:pt idx="124">
                  <c:v>0.12474366064927181</c:v>
                </c:pt>
                <c:pt idx="125">
                  <c:v>-0.39675774639263178</c:v>
                </c:pt>
                <c:pt idx="126">
                  <c:v>-0.56104053781407748</c:v>
                </c:pt>
                <c:pt idx="127">
                  <c:v>-0.20731534188107911</c:v>
                </c:pt>
                <c:pt idx="128">
                  <c:v>0.346579252673824</c:v>
                </c:pt>
                <c:pt idx="129">
                  <c:v>0.58985317042428709</c:v>
                </c:pt>
                <c:pt idx="130">
                  <c:v>0.29013577159094533</c:v>
                </c:pt>
                <c:pt idx="131">
                  <c:v>-0.28475190203671713</c:v>
                </c:pt>
                <c:pt idx="132">
                  <c:v>-0.60609992637474697</c:v>
                </c:pt>
                <c:pt idx="133">
                  <c:v>-0.37086513814799066</c:v>
                </c:pt>
                <c:pt idx="134">
                  <c:v>0.21257057097381607</c:v>
                </c:pt>
                <c:pt idx="135">
                  <c:v>0.60886287535513228</c:v>
                </c:pt>
                <c:pt idx="136">
                  <c:v>0.4472091627029301</c:v>
                </c:pt>
                <c:pt idx="137">
                  <c:v>-0.13162594425592603</c:v>
                </c:pt>
                <c:pt idx="138">
                  <c:v>-0.59759019277779857</c:v>
                </c:pt>
                <c:pt idx="139">
                  <c:v>-0.51697736394051219</c:v>
                </c:pt>
                <c:pt idx="140">
                  <c:v>4.3759389845551007E-2</c:v>
                </c:pt>
                <c:pt idx="141">
                  <c:v>0.57210516374206022</c:v>
                </c:pt>
                <c:pt idx="142">
                  <c:v>0.57813746629390461</c:v>
                </c:pt>
                <c:pt idx="143">
                  <c:v>4.8986845516274684E-2</c:v>
                </c:pt>
                <c:pt idx="144">
                  <c:v>-0.53260633366280707</c:v>
                </c:pt>
                <c:pt idx="145">
                  <c:v>-0.62886493072252359</c:v>
                </c:pt>
                <c:pt idx="146">
                  <c:v>-0.14442297764182288</c:v>
                </c:pt>
                <c:pt idx="147">
                  <c:v>0.47965901514711984</c:v>
                </c:pt>
                <c:pt idx="148">
                  <c:v>0.66758669481590072</c:v>
                </c:pt>
                <c:pt idx="149">
                  <c:v>0.2402673729623736</c:v>
                </c:pt>
                <c:pt idx="150">
                  <c:v>-0.41417852045259002</c:v>
                </c:pt>
                <c:pt idx="151">
                  <c:v>-0.69301833346660291</c:v>
                </c:pt>
                <c:pt idx="152">
                  <c:v>-0.3342033671833089</c:v>
                </c:pt>
                <c:pt idx="153">
                  <c:v>0.33740564174514948</c:v>
                </c:pt>
                <c:pt idx="154">
                  <c:v>0.70419399031557173</c:v>
                </c:pt>
                <c:pt idx="155">
                  <c:v>0.42393599510614172</c:v>
                </c:pt>
                <c:pt idx="156">
                  <c:v>-0.25087504413433054</c:v>
                </c:pt>
                <c:pt idx="157">
                  <c:v>-0.7004885809239394</c:v>
                </c:pt>
                <c:pt idx="158">
                  <c:v>-0.50724743190544874</c:v>
                </c:pt>
                <c:pt idx="159">
                  <c:v>0.15637736609454544</c:v>
                </c:pt>
                <c:pt idx="160">
                  <c:v>0.68163192820290952</c:v>
                </c:pt>
                <c:pt idx="161">
                  <c:v>0.58204998861580215</c:v>
                </c:pt>
                <c:pt idx="162">
                  <c:v>-5.5915935683836737E-2</c:v>
                </c:pt>
                <c:pt idx="163">
                  <c:v>-0.64771465587531007</c:v>
                </c:pt>
                <c:pt idx="164">
                  <c:v>-0.64643556906196187</c:v>
                </c:pt>
                <c:pt idx="165">
                  <c:v>-4.8340893396289934E-2</c:v>
                </c:pt>
                <c:pt idx="166">
                  <c:v>0.59918583336225473</c:v>
                </c:pt>
                <c:pt idx="167">
                  <c:v>0.69872058072556986</c:v>
                </c:pt>
                <c:pt idx="168">
                  <c:v>0.15411070634100363</c:v>
                </c:pt>
                <c:pt idx="169">
                  <c:v>-0.53684253214853206</c:v>
                </c:pt>
                <c:pt idx="170">
                  <c:v>-0.73748539640742128</c:v>
                </c:pt>
                <c:pt idx="171">
                  <c:v>-0.25905015894029632</c:v>
                </c:pt>
                <c:pt idx="172">
                  <c:v>0.46181161606474291</c:v>
                </c:pt>
                <c:pt idx="173">
                  <c:v>0.76160758493647485</c:v>
                </c:pt>
                <c:pt idx="174">
                  <c:v>0.36080911180189967</c:v>
                </c:pt>
                <c:pt idx="175">
                  <c:v>-0.37552424280797497</c:v>
                </c:pt>
                <c:pt idx="176">
                  <c:v>-0.77028826516111215</c:v>
                </c:pt>
                <c:pt idx="177">
                  <c:v>-0.4570845945526591</c:v>
                </c:pt>
                <c:pt idx="178">
                  <c:v>0.27968369833906581</c:v>
                </c:pt>
                <c:pt idx="179">
                  <c:v>0.76307108530107393</c:v>
                </c:pt>
                <c:pt idx="180">
                  <c:v>0.54567344294306674</c:v>
                </c:pt>
                <c:pt idx="181">
                  <c:v>-0.17622731669700281</c:v>
                </c:pt>
                <c:pt idx="182">
                  <c:v>-0.73985348646604032</c:v>
                </c:pt>
                <c:pt idx="183">
                  <c:v>-0.62452249026151596</c:v>
                </c:pt>
                <c:pt idx="184">
                  <c:v>6.7283352691530324E-2</c:v>
                </c:pt>
                <c:pt idx="185">
                  <c:v>0.70089007160797778</c:v>
                </c:pt>
                <c:pt idx="186">
                  <c:v>0.69177525511602767</c:v>
                </c:pt>
                <c:pt idx="187">
                  <c:v>4.4876228365280248E-2</c:v>
                </c:pt>
                <c:pt idx="188">
                  <c:v>-0.64678806610704853</c:v>
                </c:pt>
                <c:pt idx="189">
                  <c:v>-0.74581414917168476</c:v>
                </c:pt>
                <c:pt idx="190">
                  <c:v>-0.15788600311405823</c:v>
                </c:pt>
                <c:pt idx="191">
                  <c:v>0.57849502028926836</c:v>
                </c:pt>
                <c:pt idx="192">
                  <c:v>0.78529732913179595</c:v>
                </c:pt>
                <c:pt idx="193">
                  <c:v>0.26933928894262893</c:v>
                </c:pt>
                <c:pt idx="194">
                  <c:v>-0.4972790641564952</c:v>
                </c:pt>
                <c:pt idx="195">
                  <c:v>-0.80918943502650986</c:v>
                </c:pt>
                <c:pt idx="196">
                  <c:v>-0.3768411607578746</c:v>
                </c:pt>
                <c:pt idx="197">
                  <c:v>0.40470217728484653</c:v>
                </c:pt>
                <c:pt idx="198">
                  <c:v>0.81678558929145584</c:v>
                </c:pt>
                <c:pt idx="199">
                  <c:v>0.47806114797494209</c:v>
                </c:pt>
                <c:pt idx="200">
                  <c:v>-0.30258707918077826</c:v>
                </c:pt>
                <c:pt idx="201">
                  <c:v>-0.80772817545940445</c:v>
                </c:pt>
                <c:pt idx="202">
                  <c:v>-0.57078448777498969</c:v>
                </c:pt>
                <c:pt idx="203">
                  <c:v>0.19297847455572947</c:v>
                </c:pt>
                <c:pt idx="204">
                  <c:v>0.78201606859553541</c:v>
                </c:pt>
                <c:pt idx="205">
                  <c:v>0.65296084732740789</c:v>
                </c:pt>
                <c:pt idx="206">
                  <c:v>-7.8099501444225311E-2</c:v>
                </c:pt>
                <c:pt idx="207">
                  <c:v>-0.74000614875499005</c:v>
                </c:pt>
                <c:pt idx="208">
                  <c:v>-0.72274948631635672</c:v>
                </c:pt>
                <c:pt idx="209">
                  <c:v>-3.9695674376017696E-2</c:v>
                </c:pt>
                <c:pt idx="210">
                  <c:v>0.68240709049463244</c:v>
                </c:pt>
                <c:pt idx="211">
                  <c:v>0.77855991047960438</c:v>
                </c:pt>
                <c:pt idx="212">
                  <c:v>0.15797209945523713</c:v>
                </c:pt>
                <c:pt idx="213">
                  <c:v>-0.61026558255104202</c:v>
                </c:pt>
                <c:pt idx="214">
                  <c:v>-0.81908716527140113</c:v>
                </c:pt>
                <c:pt idx="215">
                  <c:v>-0.27426603351561929</c:v>
                </c:pt>
                <c:pt idx="216">
                  <c:v>0.52494528894858572</c:v>
                </c:pt>
                <c:pt idx="217">
                  <c:v>0.84334103413337091</c:v>
                </c:pt>
                <c:pt idx="218">
                  <c:v>0.38613760509352518</c:v>
                </c:pt>
                <c:pt idx="219">
                  <c:v>-0.42809901285878349</c:v>
                </c:pt>
                <c:pt idx="220">
                  <c:v>-0.85066853579516655</c:v>
                </c:pt>
                <c:pt idx="221">
                  <c:v>-0.49122300657181012</c:v>
                </c:pt>
                <c:pt idx="222">
                  <c:v>0.32163466448121536</c:v>
                </c:pt>
                <c:pt idx="223">
                  <c:v>0.84076925684041393</c:v>
                </c:pt>
                <c:pt idx="224">
                  <c:v>0.58728512668860311</c:v>
                </c:pt>
                <c:pt idx="225">
                  <c:v>-0.20767576125593865</c:v>
                </c:pt>
                <c:pt idx="226">
                  <c:v>-0.81370320654210659</c:v>
                </c:pt>
                <c:pt idx="227">
                  <c:v>-0.67226155467389404</c:v>
                </c:pt>
                <c:pt idx="228">
                  <c:v>8.8517300315450145E-2</c:v>
                </c:pt>
                <c:pt idx="229">
                  <c:v>0.76989103760177702</c:v>
                </c:pt>
                <c:pt idx="230">
                  <c:v>0.744308947988638</c:v>
                </c:pt>
                <c:pt idx="231">
                  <c:v>3.3422062972612104E-2</c:v>
                </c:pt>
                <c:pt idx="232">
                  <c:v>-0.71010663571569776</c:v>
                </c:pt>
                <c:pt idx="233">
                  <c:v>-0.80184283397367706</c:v>
                </c:pt>
                <c:pt idx="234">
                  <c:v>-0.15565052208293828</c:v>
                </c:pt>
                <c:pt idx="235">
                  <c:v>0.63546223959164716</c:v>
                </c:pt>
                <c:pt idx="236">
                  <c:v>0.84357201289759476</c:v>
                </c:pt>
                <c:pt idx="237">
                  <c:v>0.27565525025950871</c:v>
                </c:pt>
                <c:pt idx="238">
                  <c:v>-0.54738640792495452</c:v>
                </c:pt>
                <c:pt idx="239">
                  <c:v>-0.86852684388725832</c:v>
                </c:pt>
                <c:pt idx="240">
                  <c:v>-0.39095506201951652</c:v>
                </c:pt>
                <c:pt idx="241">
                  <c:v>0.447595297772027</c:v>
                </c:pt>
                <c:pt idx="242">
                  <c:v>0.87608082366136253</c:v>
                </c:pt>
                <c:pt idx="243">
                  <c:v>0.49915250301575798</c:v>
                </c:pt>
                <c:pt idx="244">
                  <c:v>-0.33805785674184086</c:v>
                </c:pt>
                <c:pt idx="245">
                  <c:v>-0.86596500820896061</c:v>
                </c:pt>
                <c:pt idx="246">
                  <c:v>-0.59798427976723656</c:v>
                </c:pt>
                <c:pt idx="247">
                  <c:v>0.22095565667839917</c:v>
                </c:pt>
                <c:pt idx="248">
                  <c:v>0.83827497667322926</c:v>
                </c:pt>
                <c:pt idx="249">
                  <c:v>0.68536897682924991</c:v>
                </c:pt>
                <c:pt idx="250">
                  <c:v>-9.8638206512046606E-2</c:v>
                </c:pt>
                <c:pt idx="251">
                  <c:v>-0.7934701916541308</c:v>
                </c:pt>
                <c:pt idx="252">
                  <c:v>-0.7594510665767803</c:v>
                </c:pt>
                <c:pt idx="253">
                  <c:v>-2.6425325488208824E-2</c:v>
                </c:pt>
                <c:pt idx="254">
                  <c:v>0.73236576775994755</c:v>
                </c:pt>
                <c:pt idx="255">
                  <c:v>0.81864029469196287</c:v>
                </c:pt>
                <c:pt idx="256">
                  <c:v>0.15169697656994449</c:v>
                </c:pt>
                <c:pt idx="257">
                  <c:v>-0.65611681729808224</c:v>
                </c:pt>
                <c:pt idx="258">
                  <c:v>-0.86164562104238707</c:v>
                </c:pt>
                <c:pt idx="259">
                  <c:v>-0.27462238545365625</c:v>
                </c:pt>
                <c:pt idx="260">
                  <c:v>0.56619569529975022</c:v>
                </c:pt>
                <c:pt idx="261">
                  <c:v>0.88750300890178291</c:v>
                </c:pt>
                <c:pt idx="262">
                  <c:v>0.39268363263849448</c:v>
                </c:pt>
                <c:pt idx="263">
                  <c:v>-0.46436261250398475</c:v>
                </c:pt>
                <c:pt idx="264">
                  <c:v>-0.89559648305445738</c:v>
                </c:pt>
                <c:pt idx="265">
                  <c:v>-0.50345142991260217</c:v>
                </c:pt>
                <c:pt idx="266">
                  <c:v>0.35263022151237772</c:v>
                </c:pt>
                <c:pt idx="267">
                  <c:v>0.8856720166103349</c:v>
                </c:pt>
                <c:pt idx="268">
                  <c:v>0.60463557801008583</c:v>
                </c:pt>
                <c:pt idx="269">
                  <c:v>-0.23322290530132331</c:v>
                </c:pt>
                <c:pt idx="270">
                  <c:v>-0.85784395447733208</c:v>
                </c:pt>
                <c:pt idx="271">
                  <c:v>-0.69413264759523063</c:v>
                </c:pt>
                <c:pt idx="272">
                  <c:v>0.10853160613848124</c:v>
                </c:pt>
                <c:pt idx="273">
                  <c:v>0.81259383535706331</c:v>
                </c:pt>
                <c:pt idx="274">
                  <c:v>0.77006989636807921</c:v>
                </c:pt>
                <c:pt idx="275">
                  <c:v>1.8934875498907745E-2</c:v>
                </c:pt>
                <c:pt idx="276">
                  <c:v>-0.7507616307014382</c:v>
                </c:pt>
                <c:pt idx="277">
                  <c:v>-0.8308445128649965</c:v>
                </c:pt>
                <c:pt idx="278">
                  <c:v>-0.14660111000296461</c:v>
                </c:pt>
                <c:pt idx="279">
                  <c:v>0.67352957509618783</c:v>
                </c:pt>
                <c:pt idx="280">
                  <c:v>0.87515737385742587</c:v>
                </c:pt>
                <c:pt idx="281">
                  <c:v>0.2718777419020546</c:v>
                </c:pt>
                <c:pt idx="282">
                  <c:v>-0.58239891484367845</c:v>
                </c:pt>
                <c:pt idx="283">
                  <c:v>-0.90204061514218137</c:v>
                </c:pt>
                <c:pt idx="284">
                  <c:v>-0.39221458331972486</c:v>
                </c:pt>
                <c:pt idx="285">
                  <c:v>0.4791600470030542</c:v>
                </c:pt>
                <c:pt idx="286">
                  <c:v>0.91087844264494566</c:v>
                </c:pt>
                <c:pt idx="287">
                  <c:v>0.50515300565195376</c:v>
                </c:pt>
                <c:pt idx="288">
                  <c:v>-0.36585665685537205</c:v>
                </c:pt>
                <c:pt idx="289">
                  <c:v>-0.90142074951744244</c:v>
                </c:pt>
                <c:pt idx="290">
                  <c:v>-0.60837655185526907</c:v>
                </c:pt>
                <c:pt idx="291">
                  <c:v>0.24474458494211818</c:v>
                </c:pt>
                <c:pt idx="292">
                  <c:v>0.87378925245805628</c:v>
                </c:pt>
                <c:pt idx="293">
                  <c:v>0.69975872813074547</c:v>
                </c:pt>
                <c:pt idx="294">
                  <c:v>-0.11824626298244013</c:v>
                </c:pt>
                <c:pt idx="295">
                  <c:v>-0.82847601381105751</c:v>
                </c:pt>
                <c:pt idx="296">
                  <c:v>-0.77740699144308356</c:v>
                </c:pt>
                <c:pt idx="297">
                  <c:v>-1.1098351079265302E-2</c:v>
                </c:pt>
                <c:pt idx="298">
                  <c:v>0.76633437197332444</c:v>
                </c:pt>
                <c:pt idx="299">
                  <c:v>0.83970202703519492</c:v>
                </c:pt>
                <c:pt idx="300">
                  <c:v>0.14068333674313482</c:v>
                </c:pt>
                <c:pt idx="301">
                  <c:v>-0.68856245808190064</c:v>
                </c:pt>
                <c:pt idx="302">
                  <c:v>-0.88533150628660873</c:v>
                </c:pt>
                <c:pt idx="303">
                  <c:v>-0.26788981978032755</c:v>
                </c:pt>
                <c:pt idx="304">
                  <c:v>0.59667962870765434</c:v>
                </c:pt>
                <c:pt idx="305">
                  <c:v>0.91331762794553606</c:v>
                </c:pt>
                <c:pt idx="306">
                  <c:v>0.39013934276872814</c:v>
                </c:pt>
                <c:pt idx="307">
                  <c:v>-0.49249628925484662</c:v>
                </c:pt>
                <c:pt idx="308">
                  <c:v>-0.92303787263409587</c:v>
                </c:pt>
                <c:pt idx="309">
                  <c:v>-0.50494650611689096</c:v>
                </c:pt>
                <c:pt idx="310">
                  <c:v>0.37807771801931417</c:v>
                </c:pt>
                <c:pt idx="311">
                  <c:v>0.91423853899318497</c:v>
                </c:pt>
                <c:pt idx="312">
                  <c:v>0.60996980283787183</c:v>
                </c:pt>
                <c:pt idx="313">
                  <c:v>-0.25570262364499974</c:v>
                </c:pt>
                <c:pt idx="314">
                  <c:v>-0.88704077707425866</c:v>
                </c:pt>
                <c:pt idx="315">
                  <c:v>-0.70305960676467116</c:v>
                </c:pt>
                <c:pt idx="316">
                  <c:v>0.12781727655076852</c:v>
                </c:pt>
                <c:pt idx="317">
                  <c:v>0.84193898760096764</c:v>
                </c:pt>
                <c:pt idx="318">
                  <c:v>0.78230233152319251</c:v>
                </c:pt>
                <c:pt idx="319">
                  <c:v>3.013854406790732E-3</c:v>
                </c:pt>
                <c:pt idx="320">
                  <c:v>-0.77979161140083175</c:v>
                </c:pt>
                <c:pt idx="321">
                  <c:v>-0.84605985521454985</c:v>
                </c:pt>
                <c:pt idx="322">
                  <c:v>-0.13415995704796091</c:v>
                </c:pt>
                <c:pt idx="323">
                  <c:v>0.70180448848102006</c:v>
                </c:pt>
                <c:pt idx="324">
                  <c:v>0.89300340181916071</c:v>
                </c:pt>
                <c:pt idx="325">
                  <c:v>0.26297716847567493</c:v>
                </c:pt>
                <c:pt idx="326">
                  <c:v>-0.60950711774059252</c:v>
                </c:pt>
                <c:pt idx="327">
                  <c:v>-0.92214118286104085</c:v>
                </c:pt>
                <c:pt idx="328">
                  <c:v>-0.38686222104154749</c:v>
                </c:pt>
                <c:pt idx="329">
                  <c:v>0.50472229309822259</c:v>
                </c:pt>
                <c:pt idx="330">
                  <c:v>0.93283922957044318</c:v>
                </c:pt>
                <c:pt idx="331">
                  <c:v>0.50330534974954633</c:v>
                </c:pt>
                <c:pt idx="332">
                  <c:v>-0.38952972693189764</c:v>
                </c:pt>
                <c:pt idx="333">
                  <c:v>-0.92483498407915132</c:v>
                </c:pt>
                <c:pt idx="334">
                  <c:v>-0.60994138358699623</c:v>
                </c:pt>
                <c:pt idx="335">
                  <c:v>0.26622439443548085</c:v>
                </c:pt>
                <c:pt idx="336">
                  <c:v>0.89824336526463344</c:v>
                </c:pt>
                <c:pt idx="337">
                  <c:v>0.70459797959002235</c:v>
                </c:pt>
                <c:pt idx="338">
                  <c:v>-0.13727044030932636</c:v>
                </c:pt>
                <c:pt idx="339">
                  <c:v>-0.8535551777398066</c:v>
                </c:pt>
                <c:pt idx="340">
                  <c:v>-0.78534001593063807</c:v>
                </c:pt>
                <c:pt idx="341">
                  <c:v>5.2515799344184377E-3</c:v>
                </c:pt>
                <c:pt idx="342">
                  <c:v>0.79162788806136564</c:v>
                </c:pt>
                <c:pt idx="343">
                  <c:v>0.85050923778490306</c:v>
                </c:pt>
                <c:pt idx="344">
                  <c:v>0.12718100100530522</c:v>
                </c:pt>
                <c:pt idx="345">
                  <c:v>-0.71366894734543329</c:v>
                </c:pt>
                <c:pt idx="346">
                  <c:v>-0.89875834563107115</c:v>
                </c:pt>
                <c:pt idx="347">
                  <c:v>-0.2573621930428685</c:v>
                </c:pt>
                <c:pt idx="348">
                  <c:v>0.621211990989323</c:v>
                </c:pt>
                <c:pt idx="349">
                  <c:v>0.92907882798644204</c:v>
                </c:pt>
                <c:pt idx="350">
                  <c:v>0.38266687014642897</c:v>
                </c:pt>
                <c:pt idx="351">
                  <c:v>-0.51608639103137288</c:v>
                </c:pt>
                <c:pt idx="352">
                  <c:v>-0.94082196714210897</c:v>
                </c:pt>
                <c:pt idx="353">
                  <c:v>-0.50056306417432184</c:v>
                </c:pt>
                <c:pt idx="354">
                  <c:v>0.4003807719023314</c:v>
                </c:pt>
                <c:pt idx="355">
                  <c:v>0.93371258463003182</c:v>
                </c:pt>
                <c:pt idx="356">
                  <c:v>0.60866332726591932</c:v>
                </c:pt>
                <c:pt idx="357">
                  <c:v>-0.27640122319231264</c:v>
                </c:pt>
                <c:pt idx="358">
                  <c:v>-0.90785524015651764</c:v>
                </c:pt>
                <c:pt idx="359">
                  <c:v>-0.70477323891725385</c:v>
                </c:pt>
                <c:pt idx="360">
                  <c:v>0.14662505108833201</c:v>
                </c:pt>
                <c:pt idx="361">
                  <c:v>0.86373275058228871</c:v>
                </c:pt>
                <c:pt idx="362">
                  <c:v>0.78693607169927293</c:v>
                </c:pt>
                <c:pt idx="363">
                  <c:v>-1.365100114121357E-2</c:v>
                </c:pt>
                <c:pt idx="364">
                  <c:v>-0.80219705112640072</c:v>
                </c:pt>
                <c:pt idx="365">
                  <c:v>-0.85347270678583609</c:v>
                </c:pt>
                <c:pt idx="366">
                  <c:v>-0.11985304284554822</c:v>
                </c:pt>
                <c:pt idx="367">
                  <c:v>0.72445257616903647</c:v>
                </c:pt>
                <c:pt idx="368">
                  <c:v>0.90301598610541711</c:v>
                </c:pt>
                <c:pt idx="369">
                  <c:v>0.25120382720929479</c:v>
                </c:pt>
                <c:pt idx="370">
                  <c:v>-0.63203248868509421</c:v>
                </c:pt>
                <c:pt idx="371">
                  <c:v>-0.93453880007968759</c:v>
                </c:pt>
                <c:pt idx="372">
                  <c:v>-0.37775687708541211</c:v>
                </c:pt>
                <c:pt idx="373">
                  <c:v>0.52676823238716064</c:v>
                </c:pt>
                <c:pt idx="374">
                  <c:v>0.94737533629527448</c:v>
                </c:pt>
                <c:pt idx="375">
                  <c:v>0.49695992988367887</c:v>
                </c:pt>
                <c:pt idx="376">
                  <c:v>-0.41075301615771476</c:v>
                </c:pt>
                <c:pt idx="377">
                  <c:v>-0.94123505251618755</c:v>
                </c:pt>
                <c:pt idx="378">
                  <c:v>-0.60640457188268904</c:v>
                </c:pt>
                <c:pt idx="379">
                  <c:v>0.28629996356438248</c:v>
                </c:pt>
                <c:pt idx="380">
                  <c:v>0.91620908439223747</c:v>
                </c:pt>
                <c:pt idx="381">
                  <c:v>0.7038750318784408</c:v>
                </c:pt>
                <c:pt idx="382">
                  <c:v>-0.15589576868557731</c:v>
                </c:pt>
                <c:pt idx="383">
                  <c:v>-0.87276895108253494</c:v>
                </c:pt>
                <c:pt idx="384">
                  <c:v>-0.7873931426359404</c:v>
                </c:pt>
                <c:pt idx="385">
                  <c:v>2.2150790932573591E-2</c:v>
                </c:pt>
                <c:pt idx="386">
                  <c:v>0.81175757770294754</c:v>
                </c:pt>
                <c:pt idx="387">
                  <c:v>0.85525855773521786</c:v>
                </c:pt>
                <c:pt idx="388">
                  <c:v>0.11225340581322434</c:v>
                </c:pt>
                <c:pt idx="389">
                  <c:v>-0.7343728088754583</c:v>
                </c:pt>
                <c:pt idx="390">
                  <c:v>-0.90608340672524379</c:v>
                </c:pt>
                <c:pt idx="391">
                  <c:v>-0.24461801209319636</c:v>
                </c:pt>
                <c:pt idx="392">
                  <c:v>0.64214373956563942</c:v>
                </c:pt>
                <c:pt idx="393">
                  <c:v>0.93882068337744262</c:v>
                </c:pt>
                <c:pt idx="394">
                  <c:v>0.37228134116187123</c:v>
                </c:pt>
                <c:pt idx="395">
                  <c:v>-0.53690033477187871</c:v>
                </c:pt>
                <c:pt idx="396">
                  <c:v>-0.95278578800722791</c:v>
                </c:pt>
                <c:pt idx="397">
                  <c:v>-0.49267250905125859</c:v>
                </c:pt>
                <c:pt idx="398">
                  <c:v>0.42073694553848612</c:v>
                </c:pt>
                <c:pt idx="399">
                  <c:v>0.94767078276096628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BC-4B49-ACD8-D817EFE5B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668399"/>
        <c:axId val="1"/>
      </c:scatterChart>
      <c:valAx>
        <c:axId val="952668399"/>
        <c:scaling>
          <c:orientation val="minMax"/>
          <c:max val="21"/>
          <c:min val="0"/>
        </c:scaling>
        <c:delete val="0"/>
        <c:axPos val="b"/>
        <c:majorGridlines>
          <c:spPr>
            <a:ln w="6350">
              <a:solidFill>
                <a:srgbClr val="00FFFF"/>
              </a:solidFill>
              <a:prstDash val="solid"/>
            </a:ln>
          </c:spPr>
        </c:majorGridlines>
        <c:minorGridlines>
          <c:spPr>
            <a:ln w="635">
              <a:solidFill>
                <a:srgbClr val="647C9C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Position (cm)</a:t>
                </a:r>
              </a:p>
            </c:rich>
          </c:tx>
          <c:layout>
            <c:manualLayout>
              <c:xMode val="edge"/>
              <c:yMode val="edge"/>
              <c:x val="0.43276067777874966"/>
              <c:y val="0.778049794402492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0.5"/>
        <c:crossBetween val="midCat"/>
        <c:majorUnit val="1"/>
      </c:valAx>
      <c:valAx>
        <c:axId val="1"/>
        <c:scaling>
          <c:orientation val="minMax"/>
          <c:max val="0.5"/>
          <c:min val="-0.5"/>
        </c:scaling>
        <c:delete val="1"/>
        <c:axPos val="l"/>
        <c:majorGridlines>
          <c:spPr>
            <a:ln w="3175">
              <a:noFill/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952668399"/>
        <c:crosses val="autoZero"/>
        <c:crossBetween val="midCat"/>
      </c:valAx>
      <c:spPr>
        <a:solidFill>
          <a:schemeClr val="tx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Double Slit</a:t>
            </a:r>
          </a:p>
        </c:rich>
      </c:tx>
      <c:layout>
        <c:manualLayout>
          <c:xMode val="edge"/>
          <c:yMode val="edge"/>
          <c:x val="0.4536352711010993"/>
          <c:y val="3.0582040787111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601681612984709E-2"/>
          <c:y val="0.2415775613410017"/>
          <c:w val="0.93665411879697069"/>
          <c:h val="0.31657996341011457"/>
        </c:manualLayout>
      </c:layout>
      <c:scatterChart>
        <c:scatterStyle val="lineMarker"/>
        <c:varyColors val="0"/>
        <c:ser>
          <c:idx val="0"/>
          <c:order val="0"/>
          <c:tx>
            <c:v>Color 1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9"/>
            <c:spPr>
              <a:solidFill>
                <a:srgbClr val="460000"/>
              </a:solidFill>
              <a:ln>
                <a:noFill/>
                <a:prstDash val="solid"/>
              </a:ln>
            </c:spPr>
          </c:marker>
          <c:xVal>
            <c:numRef>
              <c:f>Sheet1!$CC$3:$CC$153</c:f>
              <c:numCache>
                <c:formatCode>General</c:formatCode>
                <c:ptCount val="151"/>
                <c:pt idx="0">
                  <c:v>22.731516923635912</c:v>
                </c:pt>
                <c:pt idx="1">
                  <c:v>22.31090348608905</c:v>
                </c:pt>
                <c:pt idx="2">
                  <c:v>21.907872557382674</c:v>
                </c:pt>
                <c:pt idx="3">
                  <c:v>21.479089231937227</c:v>
                </c:pt>
                <c:pt idx="4">
                  <c:v>21.056080022747949</c:v>
                </c:pt>
                <c:pt idx="5">
                  <c:v>20.671851819133909</c:v>
                </c:pt>
                <c:pt idx="6">
                  <c:v>20.25597786442351</c:v>
                </c:pt>
                <c:pt idx="7">
                  <c:v>19.833445470233528</c:v>
                </c:pt>
                <c:pt idx="8">
                  <c:v>19.438601417877269</c:v>
                </c:pt>
                <c:pt idx="9">
                  <c:v>18.976908724758129</c:v>
                </c:pt>
                <c:pt idx="10">
                  <c:v>18.593431174840795</c:v>
                </c:pt>
                <c:pt idx="11">
                  <c:v>18.146937281869068</c:v>
                </c:pt>
                <c:pt idx="12">
                  <c:v>17.76969327611808</c:v>
                </c:pt>
                <c:pt idx="13">
                  <c:v>17.325741465589406</c:v>
                </c:pt>
                <c:pt idx="14">
                  <c:v>16.924036625093141</c:v>
                </c:pt>
                <c:pt idx="15">
                  <c:v>16.526680206183322</c:v>
                </c:pt>
                <c:pt idx="16">
                  <c:v>16.075755512848424</c:v>
                </c:pt>
                <c:pt idx="17">
                  <c:v>15.690009417908533</c:v>
                </c:pt>
                <c:pt idx="18">
                  <c:v>15.246962095329664</c:v>
                </c:pt>
                <c:pt idx="19">
                  <c:v>14.868127430346128</c:v>
                </c:pt>
                <c:pt idx="20">
                  <c:v>14.421573744831898</c:v>
                </c:pt>
                <c:pt idx="21">
                  <c:v>13.603818191381396</c:v>
                </c:pt>
                <c:pt idx="22">
                  <c:v>13.206559936727592</c:v>
                </c:pt>
                <c:pt idx="23">
                  <c:v>11.960354749479155</c:v>
                </c:pt>
                <c:pt idx="24">
                  <c:v>8.6473902478117353</c:v>
                </c:pt>
                <c:pt idx="25">
                  <c:v>7.3993594726235887</c:v>
                </c:pt>
                <c:pt idx="26">
                  <c:v>6.9958839762669278</c:v>
                </c:pt>
                <c:pt idx="27">
                  <c:v>6.1603765040765968</c:v>
                </c:pt>
                <c:pt idx="28">
                  <c:v>5.7539439507290648</c:v>
                </c:pt>
                <c:pt idx="29">
                  <c:v>5.3121078486585986</c:v>
                </c:pt>
                <c:pt idx="30">
                  <c:v>4.9292748419931929</c:v>
                </c:pt>
                <c:pt idx="31">
                  <c:v>4.4954758709200533</c:v>
                </c:pt>
                <c:pt idx="32">
                  <c:v>4.0885604428617599</c:v>
                </c:pt>
                <c:pt idx="33">
                  <c:v>3.6752253378413706</c:v>
                </c:pt>
                <c:pt idx="34">
                  <c:v>3.2559672371448327</c:v>
                </c:pt>
                <c:pt idx="35">
                  <c:v>2.8346311439373189</c:v>
                </c:pt>
                <c:pt idx="36">
                  <c:v>2.426095616149023</c:v>
                </c:pt>
                <c:pt idx="37">
                  <c:v>2.019865588263305</c:v>
                </c:pt>
                <c:pt idx="38">
                  <c:v>1.6067244198694859</c:v>
                </c:pt>
                <c:pt idx="39">
                  <c:v>1.2064015634827445</c:v>
                </c:pt>
                <c:pt idx="40">
                  <c:v>0.7606554197129568</c:v>
                </c:pt>
                <c:pt idx="41">
                  <c:v>0.36725111095228308</c:v>
                </c:pt>
                <c:pt idx="42">
                  <c:v>-4.933496740155309E-2</c:v>
                </c:pt>
                <c:pt idx="43">
                  <c:v>-0.47738102685237138</c:v>
                </c:pt>
                <c:pt idx="44">
                  <c:v>-0.90260855352447289</c:v>
                </c:pt>
                <c:pt idx="45">
                  <c:v>-1.3086211230115858</c:v>
                </c:pt>
                <c:pt idx="46">
                  <c:v>-1.715662133192754</c:v>
                </c:pt>
                <c:pt idx="47">
                  <c:v>-2.1146067570596827</c:v>
                </c:pt>
                <c:pt idx="48">
                  <c:v>-500.01792988229846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xVal>
          <c:yVal>
            <c:numRef>
              <c:f>Sheet1!$CJ$3:$CJ$153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83-40BB-ADFA-85AE057DD721}"/>
            </c:ext>
          </c:extLst>
        </c:ser>
        <c:ser>
          <c:idx val="1"/>
          <c:order val="1"/>
          <c:tx>
            <c:v>Color 2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9"/>
            <c:spPr>
              <a:solidFill>
                <a:srgbClr val="DC0000"/>
              </a:solidFill>
              <a:ln>
                <a:noFill/>
                <a:prstDash val="solid"/>
              </a:ln>
            </c:spPr>
          </c:marker>
          <c:xVal>
            <c:numRef>
              <c:f>Sheet1!$CD$3:$CD$153</c:f>
              <c:numCache>
                <c:formatCode>General</c:formatCode>
                <c:ptCount val="151"/>
                <c:pt idx="0">
                  <c:v>14.00604511532652</c:v>
                </c:pt>
                <c:pt idx="1">
                  <c:v>12.786536335167407</c:v>
                </c:pt>
                <c:pt idx="2">
                  <c:v>12.349312438294321</c:v>
                </c:pt>
                <c:pt idx="3">
                  <c:v>11.52224224264725</c:v>
                </c:pt>
                <c:pt idx="4">
                  <c:v>11.145399285332019</c:v>
                </c:pt>
                <c:pt idx="5">
                  <c:v>10.737234447715073</c:v>
                </c:pt>
                <c:pt idx="6">
                  <c:v>10.286023161230585</c:v>
                </c:pt>
                <c:pt idx="7">
                  <c:v>9.8697174144169928</c:v>
                </c:pt>
                <c:pt idx="8">
                  <c:v>9.4670543518007904</c:v>
                </c:pt>
                <c:pt idx="9">
                  <c:v>9.0743929181341638</c:v>
                </c:pt>
                <c:pt idx="10">
                  <c:v>8.2152429628845542</c:v>
                </c:pt>
                <c:pt idx="11">
                  <c:v>7.8087233361130313</c:v>
                </c:pt>
                <c:pt idx="12">
                  <c:v>6.5587640963184217</c:v>
                </c:pt>
                <c:pt idx="13">
                  <c:v>-499.98751137958521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xVal>
          <c:yVal>
            <c:numRef>
              <c:f>Sheet1!$CJ$3:$CJ$153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83-40BB-ADFA-85AE057DD721}"/>
            </c:ext>
          </c:extLst>
        </c:ser>
        <c:ser>
          <c:idx val="2"/>
          <c:order val="2"/>
          <c:tx>
            <c:v>Color 3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7"/>
            <c:spPr>
              <a:solidFill>
                <a:srgbClr val="640000"/>
              </a:solidFill>
              <a:ln>
                <a:noFill/>
                <a:prstDash val="solid"/>
              </a:ln>
            </c:spPr>
          </c:marker>
          <c:xVal>
            <c:numRef>
              <c:f>Sheet1!$CE$3:$CE$153</c:f>
              <c:numCache>
                <c:formatCode>General</c:formatCode>
                <c:ptCount val="151"/>
                <c:pt idx="0">
                  <c:v>21.927954631348349</c:v>
                </c:pt>
                <c:pt idx="1">
                  <c:v>21.494968097576503</c:v>
                </c:pt>
                <c:pt idx="2">
                  <c:v>20.239995924843324</c:v>
                </c:pt>
                <c:pt idx="3">
                  <c:v>19.839256051785569</c:v>
                </c:pt>
                <c:pt idx="4">
                  <c:v>19.01520130456306</c:v>
                </c:pt>
                <c:pt idx="5">
                  <c:v>18.166858127434409</c:v>
                </c:pt>
                <c:pt idx="6">
                  <c:v>16.503864364339268</c:v>
                </c:pt>
                <c:pt idx="7">
                  <c:v>16.077477612055759</c:v>
                </c:pt>
                <c:pt idx="8">
                  <c:v>13.216574383567817</c:v>
                </c:pt>
                <c:pt idx="9">
                  <c:v>7.3780465359958685</c:v>
                </c:pt>
                <c:pt idx="10">
                  <c:v>4.5168631990524073</c:v>
                </c:pt>
                <c:pt idx="11">
                  <c:v>4.1101662175407574</c:v>
                </c:pt>
                <c:pt idx="12">
                  <c:v>2.4411157938275942</c:v>
                </c:pt>
                <c:pt idx="13">
                  <c:v>1.6166029618567923</c:v>
                </c:pt>
                <c:pt idx="14">
                  <c:v>0.75943206096255833</c:v>
                </c:pt>
                <c:pt idx="15">
                  <c:v>0.35049119253677113</c:v>
                </c:pt>
                <c:pt idx="16">
                  <c:v>-0.86645707227038926</c:v>
                </c:pt>
                <c:pt idx="17">
                  <c:v>-1.2838239003421723</c:v>
                </c:pt>
                <c:pt idx="18">
                  <c:v>-499.97521368771476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xVal>
          <c:yVal>
            <c:numRef>
              <c:f>Sheet1!$CJ$3:$CJ$153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83-40BB-ADFA-85AE057DD721}"/>
            </c:ext>
          </c:extLst>
        </c:ser>
        <c:ser>
          <c:idx val="3"/>
          <c:order val="3"/>
          <c:tx>
            <c:v>Color 4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7"/>
            <c:spPr>
              <a:solidFill>
                <a:srgbClr val="960000"/>
              </a:solidFill>
              <a:ln>
                <a:noFill/>
                <a:prstDash val="solid"/>
              </a:ln>
            </c:spPr>
          </c:marker>
          <c:xVal>
            <c:numRef>
              <c:f>Sheet1!$CF$3:$CF$153</c:f>
              <c:numCache>
                <c:formatCode>General</c:formatCode>
                <c:ptCount val="151"/>
                <c:pt idx="0">
                  <c:v>18.571723863555849</c:v>
                </c:pt>
                <c:pt idx="1">
                  <c:v>17.334347786871074</c:v>
                </c:pt>
                <c:pt idx="2">
                  <c:v>16.941252017806281</c:v>
                </c:pt>
                <c:pt idx="3">
                  <c:v>15.251283014928784</c:v>
                </c:pt>
                <c:pt idx="4">
                  <c:v>5.3396362522760112</c:v>
                </c:pt>
                <c:pt idx="5">
                  <c:v>3.6695176471521247</c:v>
                </c:pt>
                <c:pt idx="6">
                  <c:v>3.2413326126710755</c:v>
                </c:pt>
                <c:pt idx="7">
                  <c:v>2.0391015973068218</c:v>
                </c:pt>
                <c:pt idx="8">
                  <c:v>-499.99405210058154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xVal>
          <c:yVal>
            <c:numRef>
              <c:f>Sheet1!$CJ$3:$CJ$153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83-40BB-ADFA-85AE057DD721}"/>
            </c:ext>
          </c:extLst>
        </c:ser>
        <c:ser>
          <c:idx val="4"/>
          <c:order val="4"/>
          <c:tx>
            <c:v>Color 5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7"/>
            <c:spPr>
              <a:solidFill>
                <a:srgbClr val="C80000"/>
              </a:solidFill>
              <a:ln>
                <a:noFill/>
                <a:prstDash val="solid"/>
              </a:ln>
            </c:spPr>
          </c:marker>
          <c:xVal>
            <c:numRef>
              <c:f>Sheet1!$CG$3:$CG$153</c:f>
              <c:numCache>
                <c:formatCode>General</c:formatCode>
                <c:ptCount val="151"/>
                <c:pt idx="0">
                  <c:v>15.692955862405983</c:v>
                </c:pt>
                <c:pt idx="1">
                  <c:v>14.43340169533966</c:v>
                </c:pt>
                <c:pt idx="2">
                  <c:v>13.626060383879727</c:v>
                </c:pt>
                <c:pt idx="3">
                  <c:v>11.955622699607298</c:v>
                </c:pt>
                <c:pt idx="4">
                  <c:v>8.6477165995792848</c:v>
                </c:pt>
                <c:pt idx="5">
                  <c:v>6.9877186356751606</c:v>
                </c:pt>
                <c:pt idx="6">
                  <c:v>6.1693496233385225</c:v>
                </c:pt>
                <c:pt idx="7">
                  <c:v>4.8947145326887558</c:v>
                </c:pt>
                <c:pt idx="8">
                  <c:v>-499.99559727755252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xVal>
          <c:yVal>
            <c:numRef>
              <c:f>Sheet1!$CJ$3:$CJ$153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83-40BB-ADFA-85AE057DD721}"/>
            </c:ext>
          </c:extLst>
        </c:ser>
        <c:ser>
          <c:idx val="5"/>
          <c:order val="5"/>
          <c:tx>
            <c:v>Color 6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noFill/>
                <a:prstDash val="solid"/>
              </a:ln>
            </c:spPr>
          </c:marker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05-E083-40BB-ADFA-85AE057DD721}"/>
              </c:ext>
            </c:extLst>
          </c:dPt>
          <c:xVal>
            <c:numRef>
              <c:f>Sheet1!$CH$3:$CH$153</c:f>
              <c:numCache>
                <c:formatCode>General</c:formatCode>
                <c:ptCount val="151"/>
                <c:pt idx="0">
                  <c:v>14.005407232721002</c:v>
                </c:pt>
                <c:pt idx="1">
                  <c:v>6.562929840863502</c:v>
                </c:pt>
                <c:pt idx="2">
                  <c:v>-500.00405015609851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xVal>
          <c:yVal>
            <c:numRef>
              <c:f>Sheet1!$CJ$3:$CJ$153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83-40BB-ADFA-85AE057DD721}"/>
            </c:ext>
          </c:extLst>
        </c:ser>
        <c:ser>
          <c:idx val="6"/>
          <c:order val="6"/>
          <c:tx>
            <c:v>Color 7</c:v>
          </c:tx>
          <c:spPr>
            <a:ln w="6350">
              <a:solidFill>
                <a:schemeClr val="tx1">
                  <a:alpha val="1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noFill/>
                <a:prstDash val="solid"/>
              </a:ln>
            </c:spPr>
          </c:marker>
          <c:xVal>
            <c:numRef>
              <c:f>Sheet1!$CI$3:$CI$153</c:f>
              <c:numCache>
                <c:formatCode>General</c:formatCode>
                <c:ptCount val="151"/>
                <c:pt idx="0">
                  <c:v>12.796632896869951</c:v>
                </c:pt>
                <c:pt idx="1">
                  <c:v>12.382820219338795</c:v>
                </c:pt>
                <c:pt idx="2">
                  <c:v>11.529443577925695</c:v>
                </c:pt>
                <c:pt idx="3">
                  <c:v>11.134598002079002</c:v>
                </c:pt>
                <c:pt idx="4">
                  <c:v>10.710567565597835</c:v>
                </c:pt>
                <c:pt idx="5">
                  <c:v>10.283447320770572</c:v>
                </c:pt>
                <c:pt idx="6">
                  <c:v>9.9057226603247415</c:v>
                </c:pt>
                <c:pt idx="7">
                  <c:v>9.4522239343564447</c:v>
                </c:pt>
                <c:pt idx="8">
                  <c:v>9.0392483688927108</c:v>
                </c:pt>
                <c:pt idx="9">
                  <c:v>8.2338351606370921</c:v>
                </c:pt>
                <c:pt idx="10">
                  <c:v>7.8381597222874779</c:v>
                </c:pt>
                <c:pt idx="11">
                  <c:v>-499.99199720588513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</c:numCache>
            </c:numRef>
          </c:xVal>
          <c:yVal>
            <c:numRef>
              <c:f>Sheet1!$CJ$3:$CJ$153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83-40BB-ADFA-85AE057DD721}"/>
            </c:ext>
          </c:extLst>
        </c:ser>
        <c:ser>
          <c:idx val="7"/>
          <c:order val="7"/>
          <c:spPr>
            <a:ln w="31750">
              <a:noFill/>
            </a:ln>
          </c:spPr>
          <c:marker>
            <c:symbol val="dot"/>
            <c:size val="3"/>
            <c:spPr>
              <a:solidFill>
                <a:srgbClr val="DC0000"/>
              </a:solidFill>
              <a:ln>
                <a:noFill/>
              </a:ln>
            </c:spPr>
          </c:marker>
          <c:xVal>
            <c:numRef>
              <c:f>Sheet1!$CL$4:$CL$404</c:f>
              <c:numCache>
                <c:formatCode>General</c:formatCode>
                <c:ptCount val="401"/>
                <c:pt idx="0">
                  <c:v>10.602950425167641</c:v>
                </c:pt>
                <c:pt idx="1">
                  <c:v>9.2081867163731772</c:v>
                </c:pt>
                <c:pt idx="2">
                  <c:v>10.907961338106933</c:v>
                </c:pt>
                <c:pt idx="3">
                  <c:v>7.5518126973451505</c:v>
                </c:pt>
                <c:pt idx="4">
                  <c:v>7.3956648186163472</c:v>
                </c:pt>
                <c:pt idx="5">
                  <c:v>8.8069239523337579</c:v>
                </c:pt>
                <c:pt idx="6">
                  <c:v>5.4888205261387037</c:v>
                </c:pt>
                <c:pt idx="7">
                  <c:v>7.4797534673652031</c:v>
                </c:pt>
                <c:pt idx="8">
                  <c:v>4.53101262452026</c:v>
                </c:pt>
                <c:pt idx="9">
                  <c:v>7.6773073506957994</c:v>
                </c:pt>
                <c:pt idx="10">
                  <c:v>10.332438034358299</c:v>
                </c:pt>
                <c:pt idx="11">
                  <c:v>17.013798255470931</c:v>
                </c:pt>
                <c:pt idx="12">
                  <c:v>17.610232623842556</c:v>
                </c:pt>
                <c:pt idx="13">
                  <c:v>15.073253946191343</c:v>
                </c:pt>
                <c:pt idx="14">
                  <c:v>3.7093205129560571</c:v>
                </c:pt>
                <c:pt idx="15">
                  <c:v>8.3911998391300759</c:v>
                </c:pt>
                <c:pt idx="16">
                  <c:v>15.982622386481967</c:v>
                </c:pt>
                <c:pt idx="17">
                  <c:v>3.0093737024140763</c:v>
                </c:pt>
                <c:pt idx="18">
                  <c:v>15.615788812220497</c:v>
                </c:pt>
                <c:pt idx="19">
                  <c:v>8.8551950019260168</c:v>
                </c:pt>
                <c:pt idx="20">
                  <c:v>4.086089287464632</c:v>
                </c:pt>
                <c:pt idx="21">
                  <c:v>19.941211778282167</c:v>
                </c:pt>
                <c:pt idx="22">
                  <c:v>6.5122847786501241</c:v>
                </c:pt>
                <c:pt idx="23">
                  <c:v>1.7367183037398437</c:v>
                </c:pt>
                <c:pt idx="24">
                  <c:v>16.354542762239152</c:v>
                </c:pt>
                <c:pt idx="25">
                  <c:v>17.779842828075331</c:v>
                </c:pt>
                <c:pt idx="26">
                  <c:v>5.2182621552943411</c:v>
                </c:pt>
                <c:pt idx="27">
                  <c:v>0.79863850589159213</c:v>
                </c:pt>
                <c:pt idx="28">
                  <c:v>9.3219776102489256</c:v>
                </c:pt>
                <c:pt idx="29">
                  <c:v>17.967858515728658</c:v>
                </c:pt>
                <c:pt idx="30">
                  <c:v>17.310607372304545</c:v>
                </c:pt>
                <c:pt idx="31">
                  <c:v>9.8461275233900256</c:v>
                </c:pt>
                <c:pt idx="32">
                  <c:v>3.4060783510605273</c:v>
                </c:pt>
                <c:pt idx="33">
                  <c:v>2.7064428648028009</c:v>
                </c:pt>
                <c:pt idx="34">
                  <c:v>6.9242201453865251</c:v>
                </c:pt>
                <c:pt idx="35">
                  <c:v>12.279033658222851</c:v>
                </c:pt>
                <c:pt idx="36">
                  <c:v>15.481528642372552</c:v>
                </c:pt>
                <c:pt idx="37">
                  <c:v>15.449017980414673</c:v>
                </c:pt>
                <c:pt idx="38">
                  <c:v>13.075683237572733</c:v>
                </c:pt>
                <c:pt idx="39">
                  <c:v>10.066223837822198</c:v>
                </c:pt>
                <c:pt idx="40">
                  <c:v>7.845585965600157</c:v>
                </c:pt>
                <c:pt idx="41">
                  <c:v>7.0303586445754291</c:v>
                </c:pt>
                <c:pt idx="42">
                  <c:v>7.4557721404038855</c:v>
                </c:pt>
                <c:pt idx="43">
                  <c:v>8.5126406742484235</c:v>
                </c:pt>
                <c:pt idx="44">
                  <c:v>9.5332377081100539</c:v>
                </c:pt>
                <c:pt idx="45">
                  <c:v>10.062069242643</c:v>
                </c:pt>
                <c:pt idx="46">
                  <c:v>9.9602188516148367</c:v>
                </c:pt>
                <c:pt idx="47">
                  <c:v>9.3703954275961792</c:v>
                </c:pt>
                <c:pt idx="48">
                  <c:v>8.6035380001568562</c:v>
                </c:pt>
                <c:pt idx="49">
                  <c:v>8.007459312150603</c:v>
                </c:pt>
                <c:pt idx="50">
                  <c:v>7.859895724986135</c:v>
                </c:pt>
                <c:pt idx="51">
                  <c:v>8.3060501920435765</c:v>
                </c:pt>
                <c:pt idx="52">
                  <c:v>9.3423214909063503</c:v>
                </c:pt>
                <c:pt idx="53">
                  <c:v>10.836465212999556</c:v>
                </c:pt>
                <c:pt idx="54">
                  <c:v>12.56971472696055</c:v>
                </c:pt>
                <c:pt idx="55">
                  <c:v>14.286626880197669</c:v>
                </c:pt>
                <c:pt idx="56">
                  <c:v>15.741489033982683</c:v>
                </c:pt>
                <c:pt idx="57">
                  <c:v>16.734238977575504</c:v>
                </c:pt>
                <c:pt idx="58">
                  <c:v>17.13278756962179</c:v>
                </c:pt>
                <c:pt idx="59">
                  <c:v>16.881738756223069</c:v>
                </c:pt>
                <c:pt idx="60">
                  <c:v>15.999551603095815</c:v>
                </c:pt>
                <c:pt idx="61">
                  <c:v>14.567243049692562</c:v>
                </c:pt>
                <c:pt idx="62">
                  <c:v>12.711991459777053</c:v>
                </c:pt>
                <c:pt idx="63">
                  <c:v>10.588718543667852</c:v>
                </c:pt>
                <c:pt idx="64">
                  <c:v>8.3621344273439675</c:v>
                </c:pt>
                <c:pt idx="65">
                  <c:v>6.1910154704503242</c:v>
                </c:pt>
                <c:pt idx="66">
                  <c:v>4.2157799701502006</c:v>
                </c:pt>
                <c:pt idx="67">
                  <c:v>2.5498148040123523</c:v>
                </c:pt>
                <c:pt idx="68">
                  <c:v>1.2745262280324265</c:v>
                </c:pt>
                <c:pt idx="69">
                  <c:v>0.43774993972337839</c:v>
                </c:pt>
                <c:pt idx="70">
                  <c:v>5.4948968735324399E-2</c:v>
                </c:pt>
                <c:pt idx="71">
                  <c:v>0.11253194997619076</c:v>
                </c:pt>
                <c:pt idx="72">
                  <c:v>0.57261354034309875</c:v>
                </c:pt>
                <c:pt idx="73">
                  <c:v>1.3785879265351824</c:v>
                </c:pt>
                <c:pt idx="74">
                  <c:v>2.4609730253984869</c:v>
                </c:pt>
                <c:pt idx="75">
                  <c:v>3.7430885969674659</c:v>
                </c:pt>
                <c:pt idx="76">
                  <c:v>5.1462419408863722</c:v>
                </c:pt>
                <c:pt idx="77">
                  <c:v>6.5942001407856825</c:v>
                </c:pt>
                <c:pt idx="78">
                  <c:v>8.0168215662104831</c:v>
                </c:pt>
                <c:pt idx="79">
                  <c:v>9.3527980573448062</c:v>
                </c:pt>
                <c:pt idx="80">
                  <c:v>10.551521637129163</c:v>
                </c:pt>
                <c:pt idx="81">
                  <c:v>11.574136026038278</c:v>
                </c:pt>
                <c:pt idx="82">
                  <c:v>12.393865015512684</c:v>
                </c:pt>
                <c:pt idx="83">
                  <c:v>12.995728821334664</c:v>
                </c:pt>
                <c:pt idx="84">
                  <c:v>13.375768088114572</c:v>
                </c:pt>
                <c:pt idx="85">
                  <c:v>13.539895479397716</c:v>
                </c:pt>
                <c:pt idx="86">
                  <c:v>13.502488864331037</c:v>
                </c:pt>
                <c:pt idx="87">
                  <c:v>13.284829875872671</c:v>
                </c:pt>
                <c:pt idx="88">
                  <c:v>12.913478668112367</c:v>
                </c:pt>
                <c:pt idx="89">
                  <c:v>12.41866135430571</c:v>
                </c:pt>
                <c:pt idx="90">
                  <c:v>11.832731896387193</c:v>
                </c:pt>
                <c:pt idx="91">
                  <c:v>11.188755918849209</c:v>
                </c:pt>
                <c:pt idx="92">
                  <c:v>10.519250588377389</c:v>
                </c:pt>
                <c:pt idx="93">
                  <c:v>9.855102699282444</c:v>
                </c:pt>
                <c:pt idx="94">
                  <c:v>9.224676642464015</c:v>
                </c:pt>
                <c:pt idx="95">
                  <c:v>8.6531150991265378</c:v>
                </c:pt>
                <c:pt idx="96">
                  <c:v>8.1618280837095032</c:v>
                </c:pt>
                <c:pt idx="97">
                  <c:v>7.7681602901414832</c:v>
                </c:pt>
                <c:pt idx="98">
                  <c:v>7.4852224522567674</c:v>
                </c:pt>
                <c:pt idx="99">
                  <c:v>7.3218694651437257</c:v>
                </c:pt>
                <c:pt idx="100">
                  <c:v>7.2828061666484842</c:v>
                </c:pt>
                <c:pt idx="101">
                  <c:v>7.3688007803198854</c:v>
                </c:pt>
                <c:pt idx="102">
                  <c:v>7.5769859093884735</c:v>
                </c:pt>
                <c:pt idx="103">
                  <c:v>7.9012274915964209</c:v>
                </c:pt>
                <c:pt idx="104">
                  <c:v>8.332543135161993</c:v>
                </c:pt>
                <c:pt idx="105">
                  <c:v>8.8595526299631207</c:v>
                </c:pt>
                <c:pt idx="106">
                  <c:v>9.4689450539944779</c:v>
                </c:pt>
                <c:pt idx="107">
                  <c:v>10.145948677969928</c:v>
                </c:pt>
                <c:pt idx="108">
                  <c:v>10.874791730620929</c:v>
                </c:pt>
                <c:pt idx="109">
                  <c:v>11.639143958183556</c:v>
                </c:pt>
                <c:pt idx="110">
                  <c:v>12.422530741354294</c:v>
                </c:pt>
                <c:pt idx="111">
                  <c:v>13.208713281021986</c:v>
                </c:pt>
                <c:pt idx="112">
                  <c:v>13.982030000139895</c:v>
                </c:pt>
                <c:pt idx="113">
                  <c:v>14.727695811954366</c:v>
                </c:pt>
                <c:pt idx="114">
                  <c:v>15.432057260849188</c:v>
                </c:pt>
                <c:pt idx="115">
                  <c:v>16.082802744044237</c:v>
                </c:pt>
                <c:pt idx="116">
                  <c:v>16.669128068252007</c:v>
                </c:pt>
                <c:pt idx="117">
                  <c:v>17.181858487246863</c:v>
                </c:pt>
                <c:pt idx="118">
                  <c:v>17.613529109484663</c:v>
                </c:pt>
                <c:pt idx="119">
                  <c:v>17.958426167202379</c:v>
                </c:pt>
                <c:pt idx="120">
                  <c:v>18.212592109368178</c:v>
                </c:pt>
                <c:pt idx="121">
                  <c:v>18.373797831151538</c:v>
                </c:pt>
                <c:pt idx="122">
                  <c:v>18.441485593651155</c:v>
                </c:pt>
                <c:pt idx="123">
                  <c:v>18.416686331163334</c:v>
                </c:pt>
                <c:pt idx="124">
                  <c:v>18.301915100993362</c:v>
                </c:pt>
                <c:pt idx="125">
                  <c:v>18.101048414138425</c:v>
                </c:pt>
                <c:pt idx="126">
                  <c:v>17.819187105084435</c:v>
                </c:pt>
                <c:pt idx="127">
                  <c:v>17.462508265847685</c:v>
                </c:pt>
                <c:pt idx="128">
                  <c:v>17.038109592951052</c:v>
                </c:pt>
                <c:pt idx="129">
                  <c:v>16.553849285194396</c:v>
                </c:pt>
                <c:pt idx="130">
                  <c:v>16.018184393010209</c:v>
                </c:pt>
                <c:pt idx="131">
                  <c:v>15.440010264236911</c:v>
                </c:pt>
                <c:pt idx="132">
                  <c:v>14.82850346284652</c:v>
                </c:pt>
                <c:pt idx="133">
                  <c:v>14.192970262308659</c:v>
                </c:pt>
                <c:pt idx="134">
                  <c:v>13.542702538893305</c:v>
                </c:pt>
                <c:pt idx="135">
                  <c:v>12.886842616641147</c:v>
                </c:pt>
                <c:pt idx="136">
                  <c:v>12.234258348631835</c:v>
                </c:pt>
                <c:pt idx="137">
                  <c:v>11.593429461617458</c:v>
                </c:pt>
                <c:pt idx="138">
                  <c:v>10.972345945556246</c:v>
                </c:pt>
                <c:pt idx="139">
                  <c:v>10.378419038065385</c:v>
                </c:pt>
                <c:pt idx="140">
                  <c:v>9.8184051378350681</c:v>
                </c:pt>
                <c:pt idx="141">
                  <c:v>9.2983427817170625</c:v>
                </c:pt>
                <c:pt idx="142">
                  <c:v>8.8235026382623118</c:v>
                </c:pt>
                <c:pt idx="143">
                  <c:v>8.3983503063519915</c:v>
                </c:pt>
                <c:pt idx="144">
                  <c:v>8.0265215613814949</c:v>
                </c:pt>
                <c:pt idx="145">
                  <c:v>7.7108095631114608</c:v>
                </c:pt>
                <c:pt idx="146">
                  <c:v>7.4531634284790487</c:v>
                </c:pt>
                <c:pt idx="147">
                  <c:v>7.254697478879506</c:v>
                </c:pt>
                <c:pt idx="148">
                  <c:v>7.1157103940486248</c:v>
                </c:pt>
                <c:pt idx="149">
                  <c:v>7.0357134429501027</c:v>
                </c:pt>
                <c:pt idx="150">
                  <c:v>7.013466915156318</c:v>
                </c:pt>
                <c:pt idx="151">
                  <c:v>7.0470238431892422</c:v>
                </c:pt>
                <c:pt idx="152">
                  <c:v>7.133780086196345</c:v>
                </c:pt>
                <c:pt idx="153">
                  <c:v>7.2705298371714804</c:v>
                </c:pt>
                <c:pt idx="154">
                  <c:v>7.4535256186733427</c:v>
                </c:pt>
                <c:pt idx="155">
                  <c:v>7.6785418446179712</c:v>
                </c:pt>
                <c:pt idx="156">
                  <c:v>7.9409410472050457</c:v>
                </c:pt>
                <c:pt idx="157">
                  <c:v>8.2357418973734795</c:v>
                </c:pt>
                <c:pt idx="158">
                  <c:v>8.5576881833887448</c:v>
                </c:pt>
                <c:pt idx="159">
                  <c:v>8.9013179542871583</c:v>
                </c:pt>
                <c:pt idx="160">
                  <c:v>9.2610320820253129</c:v>
                </c:pt>
                <c:pt idx="161">
                  <c:v>9.6311615474292704</c:v>
                </c:pt>
                <c:pt idx="162">
                  <c:v>10.00603280957465</c:v>
                </c:pt>
                <c:pt idx="163">
                  <c:v>10.380030675271559</c:v>
                </c:pt>
                <c:pt idx="164">
                  <c:v>10.747658144138853</c:v>
                </c:pt>
                <c:pt idx="165">
                  <c:v>11.103592764647326</c:v>
                </c:pt>
                <c:pt idx="166">
                  <c:v>11.442739096853344</c:v>
                </c:pt>
                <c:pt idx="167">
                  <c:v>11.760276937752064</c:v>
                </c:pt>
                <c:pt idx="168">
                  <c:v>12.051705024719503</c:v>
                </c:pt>
                <c:pt idx="169">
                  <c:v>12.312879990903866</c:v>
                </c:pt>
                <c:pt idx="170">
                  <c:v>12.540050403237299</c:v>
                </c:pt>
                <c:pt idx="171">
                  <c:v>12.729885768585632</c:v>
                </c:pt>
                <c:pt idx="172">
                  <c:v>12.879500446100536</c:v>
                </c:pt>
                <c:pt idx="173">
                  <c:v>12.986472453793217</c:v>
                </c:pt>
                <c:pt idx="174">
                  <c:v>13.048857204465993</c:v>
                </c:pt>
                <c:pt idx="175">
                  <c:v>13.065196250211082</c:v>
                </c:pt>
                <c:pt idx="176">
                  <c:v>13.034521155548278</c:v>
                </c:pt>
                <c:pt idx="177">
                  <c:v>12.956352656798041</c:v>
                </c:pt>
                <c:pt idx="178">
                  <c:v>12.830695299378746</c:v>
                </c:pt>
                <c:pt idx="179">
                  <c:v>12.658027775317858</c:v>
                </c:pt>
                <c:pt idx="180">
                  <c:v>12.43928921034674</c:v>
                </c:pt>
                <c:pt idx="181">
                  <c:v>12.175861673507185</c:v>
                </c:pt>
                <c:pt idx="182">
                  <c:v>11.869549202260965</c:v>
                </c:pt>
                <c:pt idx="183">
                  <c:v>11.522553652711313</c:v>
                </c:pt>
                <c:pt idx="184">
                  <c:v>11.137447697790284</c:v>
                </c:pt>
                <c:pt idx="185">
                  <c:v>10.717145306230067</c:v>
                </c:pt>
                <c:pt idx="186">
                  <c:v>10.264870041930141</c:v>
                </c:pt>
                <c:pt idx="187">
                  <c:v>9.7841215270816466</c:v>
                </c:pt>
                <c:pt idx="188">
                  <c:v>9.2786404132557312</c:v>
                </c:pt>
                <c:pt idx="189">
                  <c:v>8.7523722027554616</c:v>
                </c:pt>
                <c:pt idx="190">
                  <c:v>8.2094302580346028</c:v>
                </c:pt>
                <c:pt idx="191">
                  <c:v>7.6540583300710345</c:v>
                </c:pt>
                <c:pt idx="192">
                  <c:v>7.0905929274261048</c:v>
                </c:pt>
                <c:pt idx="193">
                  <c:v>6.5234258365067888</c:v>
                </c:pt>
                <c:pt idx="194">
                  <c:v>5.9569670904619842</c:v>
                </c:pt>
                <c:pt idx="195">
                  <c:v>5.3956086693763172</c:v>
                </c:pt>
                <c:pt idx="196">
                  <c:v>4.843689198165591</c:v>
                </c:pt>
                <c:pt idx="197">
                  <c:v>4.3054598910162705</c:v>
                </c:pt>
                <c:pt idx="198">
                  <c:v>3.7850519725364853</c:v>
                </c:pt>
                <c:pt idx="199">
                  <c:v>3.2864457861838652</c:v>
                </c:pt>
                <c:pt idx="200">
                  <c:v>2.8134417801877341</c:v>
                </c:pt>
                <c:pt idx="201">
                  <c:v>2.3696335402693958</c:v>
                </c:pt>
                <c:pt idx="202">
                  <c:v>1.9583830171554304</c:v>
                </c:pt>
                <c:pt idx="203">
                  <c:v>1.5827980753432573</c:v>
                </c:pt>
                <c:pt idx="204">
                  <c:v>1.245712467974549</c:v>
                </c:pt>
                <c:pt idx="205">
                  <c:v>0.94966832115388655</c:v>
                </c:pt>
                <c:pt idx="206">
                  <c:v>0.69690118976133597</c:v>
                </c:pt>
                <c:pt idx="207">
                  <c:v>0.48932772588512741</c:v>
                </c:pt>
                <c:pt idx="208">
                  <c:v>0.32853598057194411</c:v>
                </c:pt>
                <c:pt idx="209">
                  <c:v>0.21577833977554484</c:v>
                </c:pt>
                <c:pt idx="210">
                  <c:v>0.15196707628953732</c:v>
                </c:pt>
                <c:pt idx="211">
                  <c:v>0.13767248117568975</c:v>
                </c:pt>
                <c:pt idx="212">
                  <c:v>0.17312352083623672</c:v>
                </c:pt>
                <c:pt idx="213">
                  <c:v>0.25821094950664225</c:v>
                </c:pt>
                <c:pt idx="214">
                  <c:v>0.39249279163507822</c:v>
                </c:pt>
                <c:pt idx="215">
                  <c:v>0.57520209442717452</c:v>
                </c:pt>
                <c:pt idx="216">
                  <c:v>0.80525683782027357</c:v>
                </c:pt>
                <c:pt idx="217">
                  <c:v>1.0812718773524868</c:v>
                </c:pt>
                <c:pt idx="218">
                  <c:v>1.4015727848400079</c:v>
                </c:pt>
                <c:pt idx="219">
                  <c:v>1.7642114424950019</c:v>
                </c:pt>
                <c:pt idx="220">
                  <c:v>2.1669832381198644</c:v>
                </c:pt>
                <c:pt idx="221">
                  <c:v>2.6074457023078716</c:v>
                </c:pt>
                <c:pt idx="222">
                  <c:v>3.0829384231621004</c:v>
                </c:pt>
                <c:pt idx="223">
                  <c:v>3.5906040699040886</c:v>
                </c:pt>
                <c:pt idx="224">
                  <c:v>4.1274103538629516</c:v>
                </c:pt>
                <c:pt idx="225">
                  <c:v>4.6901727536893638</c:v>
                </c:pt>
                <c:pt idx="226">
                  <c:v>5.2755778311956183</c:v>
                </c:pt>
                <c:pt idx="227">
                  <c:v>5.8802069649446551</c:v>
                </c:pt>
                <c:pt idx="228">
                  <c:v>6.5005603305541513</c:v>
                </c:pt>
                <c:pt idx="229">
                  <c:v>7.1330809595972209</c:v>
                </c:pt>
                <c:pt idx="230">
                  <c:v>7.7741787129156803</c:v>
                </c:pt>
                <c:pt idx="231">
                  <c:v>8.4202540090562241</c:v>
                </c:pt>
                <c:pt idx="232">
                  <c:v>9.0677211543339968</c:v>
                </c:pt>
                <c:pt idx="233">
                  <c:v>9.7130311276544283</c:v>
                </c:pt>
                <c:pt idx="234">
                  <c:v>10.35269368061696</c:v>
                </c:pt>
                <c:pt idx="235">
                  <c:v>10.983298621511574</c:v>
                </c:pt>
                <c:pt idx="236">
                  <c:v>11.601536160529253</c:v>
                </c:pt>
                <c:pt idx="237">
                  <c:v>12.204216202766791</c:v>
                </c:pt>
                <c:pt idx="238">
                  <c:v>12.788286485340205</c:v>
                </c:pt>
                <c:pt idx="239">
                  <c:v>13.350849465054464</c:v>
                </c:pt>
                <c:pt idx="240">
                  <c:v>13.889177873535193</c:v>
                </c:pt>
                <c:pt idx="241">
                  <c:v>14.400728867435927</c:v>
                </c:pt>
                <c:pt idx="242">
                  <c:v>14.883156712218529</c:v>
                </c:pt>
                <c:pt idx="243">
                  <c:v>15.334323948992107</c:v>
                </c:pt>
                <c:pt idx="244">
                  <c:v>15.752311004916042</c:v>
                </c:pt>
                <c:pt idx="245">
                  <c:v>16.135424218656642</c:v>
                </c:pt>
                <c:pt idx="246">
                  <c:v>16.482202263267922</c:v>
                </c:pt>
                <c:pt idx="247">
                  <c:v>16.791420959580115</c:v>
                </c:pt>
                <c:pt idx="248">
                  <c:v>17.062096483665012</c:v>
                </c:pt>
                <c:pt idx="249">
                  <c:v>17.293486982144898</c:v>
                </c:pt>
                <c:pt idx="250">
                  <c:v>17.485092618968814</c:v>
                </c:pt>
                <c:pt idx="251">
                  <c:v>17.636654086743441</c:v>
                </c:pt>
                <c:pt idx="252">
                  <c:v>17.74814962472967</c:v>
                </c:pt>
                <c:pt idx="253">
                  <c:v>17.819790594155474</c:v>
                </c:pt>
                <c:pt idx="254">
                  <c:v>17.852015669512138</c:v>
                </c:pt>
                <c:pt idx="255">
                  <c:v>17.845483711958522</c:v>
                </c:pt>
                <c:pt idx="256">
                  <c:v>17.801065397825859</c:v>
                </c:pt>
                <c:pt idx="257">
                  <c:v>17.719833681466724</c:v>
                </c:pt>
                <c:pt idx="258">
                  <c:v>17.603053177303835</c:v>
                </c:pt>
                <c:pt idx="259">
                  <c:v>17.452168550888977</c:v>
                </c:pt>
                <c:pt idx="260">
                  <c:v>17.268792013065823</c:v>
                </c:pt>
                <c:pt idx="261">
                  <c:v>17.054690014933321</c:v>
                </c:pt>
                <c:pt idx="262">
                  <c:v>16.811769244222742</c:v>
                </c:pt>
                <c:pt idx="263">
                  <c:v>16.542062025931209</c:v>
                </c:pt>
                <c:pt idx="264">
                  <c:v>16.24771123159918</c:v>
                </c:pt>
                <c:pt idx="265">
                  <c:v>15.930954802487094</c:v>
                </c:pt>
                <c:pt idx="266">
                  <c:v>15.594109992106141</c:v>
                </c:pt>
                <c:pt idx="267">
                  <c:v>15.239557433105571</c:v>
                </c:pt>
                <c:pt idx="268">
                  <c:v>14.869725132431151</c:v>
                </c:pt>
                <c:pt idx="269">
                  <c:v>14.487072496966345</c:v>
                </c:pt>
                <c:pt idx="270">
                  <c:v>14.094074489575396</c:v>
                </c:pt>
                <c:pt idx="271">
                  <c:v>13.693206012610826</c:v>
                </c:pt>
                <c:pt idx="272">
                  <c:v>13.286926612557327</c:v>
                </c:pt>
                <c:pt idx="273">
                  <c:v>12.877665595591433</c:v>
                </c:pt>
                <c:pt idx="274">
                  <c:v>12.467807639475559</c:v>
                </c:pt>
                <c:pt idx="275">
                  <c:v>12.059678982412425</c:v>
                </c:pt>
                <c:pt idx="276">
                  <c:v>11.655534264298783</c:v>
                </c:pt>
                <c:pt idx="277">
                  <c:v>11.25754409027561</c:v>
                </c:pt>
                <c:pt idx="278">
                  <c:v>10.867783380615188</c:v>
                </c:pt>
                <c:pt idx="279">
                  <c:v>10.488220564855654</c:v>
                </c:pt>
                <c:pt idx="280">
                  <c:v>10.120707671732477</c:v>
                </c:pt>
                <c:pt idx="281">
                  <c:v>9.7669713599063517</c:v>
                </c:pt>
                <c:pt idx="282">
                  <c:v>9.428604927790925</c:v>
                </c:pt>
                <c:pt idx="283">
                  <c:v>9.1070613339843103</c:v>
                </c:pt>
                <c:pt idx="284">
                  <c:v>8.8036472529475862</c:v>
                </c:pt>
                <c:pt idx="285">
                  <c:v>8.519518183693588</c:v>
                </c:pt>
                <c:pt idx="286">
                  <c:v>8.2556746223910373</c:v>
                </c:pt>
                <c:pt idx="287">
                  <c:v>8.0129593029929147</c:v>
                </c:pt>
                <c:pt idx="288">
                  <c:v>7.7920555033025671</c:v>
                </c:pt>
                <c:pt idx="289">
                  <c:v>7.593486407334713</c:v>
                </c:pt>
                <c:pt idx="290">
                  <c:v>7.4176155084459605</c:v>
                </c:pt>
                <c:pt idx="291">
                  <c:v>7.2646480315374689</c:v>
                </c:pt>
                <c:pt idx="292">
                  <c:v>7.134633346700638</c:v>
                </c:pt>
                <c:pt idx="293">
                  <c:v>7.0274683410185315</c:v>
                </c:pt>
                <c:pt idx="294">
                  <c:v>6.9429017098775674</c:v>
                </c:pt>
                <c:pt idx="295">
                  <c:v>6.8805391241129552</c:v>
                </c:pt>
                <c:pt idx="296">
                  <c:v>6.8398492246313207</c:v>
                </c:pt>
                <c:pt idx="297">
                  <c:v>6.8201703918457817</c:v>
                </c:pt>
                <c:pt idx="298">
                  <c:v>6.8207182333420784</c:v>
                </c:pt>
                <c:pt idx="299">
                  <c:v>6.8405937296842865</c:v>
                </c:pt>
                <c:pt idx="300">
                  <c:v>6.8787919751810485</c:v>
                </c:pt>
                <c:pt idx="301">
                  <c:v>6.9342114477758976</c:v>
                </c:pt>
                <c:pt idx="302">
                  <c:v>7.0056637400106681</c:v>
                </c:pt>
                <c:pt idx="303">
                  <c:v>7.0918836812404882</c:v>
                </c:pt>
                <c:pt idx="304">
                  <c:v>7.1915397799595446</c:v>
                </c:pt>
                <c:pt idx="305">
                  <c:v>7.3032449142263172</c:v>
                </c:pt>
                <c:pt idx="306">
                  <c:v>7.4255671977543445</c:v>
                </c:pt>
                <c:pt idx="307">
                  <c:v>7.5570409492559989</c:v>
                </c:pt>
                <c:pt idx="308">
                  <c:v>7.6961776930827916</c:v>
                </c:pt>
                <c:pt idx="309">
                  <c:v>7.8414771200898699</c:v>
                </c:pt>
                <c:pt idx="310">
                  <c:v>7.9914379389508845</c:v>
                </c:pt>
                <c:pt idx="311">
                  <c:v>8.1445685498484828</c:v>
                </c:pt>
                <c:pt idx="312">
                  <c:v>8.2993974745513182</c:v>
                </c:pt>
                <c:pt idx="313">
                  <c:v>8.4544834793397996</c:v>
                </c:pt>
                <c:pt idx="314">
                  <c:v>8.6084253300427545</c:v>
                </c:pt>
                <c:pt idx="315">
                  <c:v>8.7598711215729068</c:v>
                </c:pt>
                <c:pt idx="316">
                  <c:v>8.9075271277781525</c:v>
                </c:pt>
                <c:pt idx="317">
                  <c:v>9.0501661211335378</c:v>
                </c:pt>
                <c:pt idx="318">
                  <c:v>9.1866351157602235</c:v>
                </c:pt>
                <c:pt idx="319">
                  <c:v>9.315862491446234</c:v>
                </c:pt>
                <c:pt idx="320">
                  <c:v>9.4368644607311456</c:v>
                </c:pt>
                <c:pt idx="321">
                  <c:v>9.5487508456755847</c:v>
                </c:pt>
                <c:pt idx="322">
                  <c:v>9.6507301356374988</c:v>
                </c:pt>
                <c:pt idx="323">
                  <c:v>9.7421138021909091</c:v>
                </c:pt>
                <c:pt idx="324">
                  <c:v>9.822319852220545</c:v>
                </c:pt>
                <c:pt idx="325">
                  <c:v>9.8908756051771984</c:v>
                </c:pt>
                <c:pt idx="326">
                  <c:v>9.9474196854546708</c:v>
                </c:pt>
                <c:pt idx="327">
                  <c:v>9.9917032258206202</c:v>
                </c:pt>
                <c:pt idx="328">
                  <c:v>10.023590282771428</c:v>
                </c:pt>
                <c:pt idx="329">
                  <c:v>10.043057469557368</c:v>
                </c:pt>
                <c:pt idx="330">
                  <c:v>10.050192817411139</c:v>
                </c:pt>
                <c:pt idx="331">
                  <c:v>10.045193880183676</c:v>
                </c:pt>
                <c:pt idx="332">
                  <c:v>10.028365102120217</c:v>
                </c:pt>
                <c:pt idx="333">
                  <c:v>10.000114472872324</c:v>
                </c:pt>
                <c:pt idx="334">
                  <c:v>9.9609494980146227</c:v>
                </c:pt>
                <c:pt idx="335">
                  <c:v>9.9114725172962821</c:v>
                </c:pt>
                <c:pt idx="336">
                  <c:v>9.852375406586134</c:v>
                </c:pt>
                <c:pt idx="337">
                  <c:v>9.7844337029480002</c:v>
                </c:pt>
                <c:pt idx="338">
                  <c:v>9.7085001954913981</c:v>
                </c:pt>
                <c:pt idx="339">
                  <c:v>9.6254980275671613</c:v>
                </c:pt>
                <c:pt idx="340">
                  <c:v>9.5364133585032036</c:v>
                </c:pt>
                <c:pt idx="341">
                  <c:v>9.4422876353910237</c:v>
                </c:pt>
                <c:pt idx="342">
                  <c:v>9.3442095274278145</c:v>
                </c:pt>
                <c:pt idx="343">
                  <c:v>9.2433065769844447</c:v>
                </c:pt>
                <c:pt idx="344">
                  <c:v>9.140736622899329</c:v>
                </c:pt>
                <c:pt idx="345">
                  <c:v>9.0376790524878263</c:v>
                </c:pt>
                <c:pt idx="346">
                  <c:v>8.9353259394041551</c:v>
                </c:pt>
                <c:pt idx="347">
                  <c:v>8.8348731247967773</c:v>
                </c:pt>
                <c:pt idx="348">
                  <c:v>8.7375112991604915</c:v>
                </c:pt>
                <c:pt idx="349">
                  <c:v>8.6444171419125535</c:v>
                </c:pt>
                <c:pt idx="350">
                  <c:v>8.5567445750099296</c:v>
                </c:pt>
                <c:pt idx="351">
                  <c:v>8.475616185889308</c:v>
                </c:pt>
                <c:pt idx="352">
                  <c:v>8.4021148736566236</c:v>
                </c:pt>
                <c:pt idx="353">
                  <c:v>8.3372757707919227</c:v>
                </c:pt>
                <c:pt idx="354">
                  <c:v>8.2820784906775913</c:v>
                </c:pt>
                <c:pt idx="355">
                  <c:v>8.2374397490191988</c:v>
                </c:pt>
                <c:pt idx="356">
                  <c:v>8.20420640472115</c:v>
                </c:pt>
                <c:pt idx="357">
                  <c:v>8.1831489630226493</c:v>
                </c:pt>
                <c:pt idx="358">
                  <c:v>8.1749555807082963</c:v>
                </c:pt>
                <c:pt idx="359">
                  <c:v>8.1802266100028014</c:v>
                </c:pt>
                <c:pt idx="360">
                  <c:v>8.1994697143590205</c:v>
                </c:pt>
                <c:pt idx="361">
                  <c:v>8.233095585774004</c:v>
                </c:pt>
                <c:pt idx="362">
                  <c:v>8.2814142895409297</c:v>
                </c:pt>
                <c:pt idx="363">
                  <c:v>8.3446322584864845</c:v>
                </c:pt>
                <c:pt idx="364">
                  <c:v>8.4228499547778402</c:v>
                </c:pt>
                <c:pt idx="365">
                  <c:v>8.5160602133320999</c:v>
                </c:pt>
                <c:pt idx="366">
                  <c:v>8.624147276749131</c:v>
                </c:pt>
                <c:pt idx="367">
                  <c:v>8.7468865275380843</c:v>
                </c:pt>
                <c:pt idx="368">
                  <c:v>8.8839449192433175</c:v>
                </c:pt>
                <c:pt idx="369">
                  <c:v>9.0348821039197489</c:v>
                </c:pt>
                <c:pt idx="370">
                  <c:v>9.1991522492844062</c:v>
                </c:pt>
                <c:pt idx="371">
                  <c:v>9.3761065348031636</c:v>
                </c:pt>
                <c:pt idx="372">
                  <c:v>9.5649963119814814</c:v>
                </c:pt>
                <c:pt idx="373">
                  <c:v>9.7649769102378041</c:v>
                </c:pt>
                <c:pt idx="374">
                  <c:v>9.9751120659690429</c:v>
                </c:pt>
                <c:pt idx="375">
                  <c:v>10.194378948789476</c:v>
                </c:pt>
                <c:pt idx="376">
                  <c:v>10.421673755458011</c:v>
                </c:pt>
                <c:pt idx="377">
                  <c:v>10.655817838720964</c:v>
                </c:pt>
                <c:pt idx="378">
                  <c:v>10.895564335207389</c:v>
                </c:pt>
                <c:pt idx="379">
                  <c:v>11.139605253636779</c:v>
                </c:pt>
                <c:pt idx="380">
                  <c:v>11.386578981950054</c:v>
                </c:pt>
                <c:pt idx="381">
                  <c:v>11.635078169567837</c:v>
                </c:pt>
                <c:pt idx="382">
                  <c:v>11.883657938827293</c:v>
                </c:pt>
                <c:pt idx="383">
                  <c:v>12.130844377761212</c:v>
                </c:pt>
                <c:pt idx="384">
                  <c:v>12.37514326476991</c:v>
                </c:pt>
                <c:pt idx="385">
                  <c:v>12.615048974405667</c:v>
                </c:pt>
                <c:pt idx="386">
                  <c:v>12.849053512447085</c:v>
                </c:pt>
                <c:pt idx="387">
                  <c:v>13.075655627691759</c:v>
                </c:pt>
                <c:pt idx="388">
                  <c:v>13.29336994744278</c:v>
                </c:pt>
                <c:pt idx="389">
                  <c:v>13.500736083509601</c:v>
                </c:pt>
                <c:pt idx="390">
                  <c:v>13.696327655686183</c:v>
                </c:pt>
                <c:pt idx="391">
                  <c:v>13.878761180107798</c:v>
                </c:pt>
                <c:pt idx="392">
                  <c:v>14.04670477061844</c:v>
                </c:pt>
                <c:pt idx="393">
                  <c:v>14.198886602299428</c:v>
                </c:pt>
                <c:pt idx="394">
                  <c:v>14.334103087608881</c:v>
                </c:pt>
                <c:pt idx="395">
                  <c:v>14.451226717154832</c:v>
                </c:pt>
                <c:pt idx="396">
                  <c:v>14.549213518961079</c:v>
                </c:pt>
                <c:pt idx="397">
                  <c:v>14.627110092174991</c:v>
                </c:pt>
                <c:pt idx="398">
                  <c:v>14.684060173497254</c:v>
                </c:pt>
                <c:pt idx="399">
                  <c:v>14.719310697172734</c:v>
                </c:pt>
              </c:numCache>
            </c:numRef>
          </c:xVal>
          <c:yVal>
            <c:numRef>
              <c:f>Sheet1!$CM$4:$CM$404</c:f>
              <c:numCache>
                <c:formatCode>General</c:formatCode>
                <c:ptCount val="401"/>
                <c:pt idx="0">
                  <c:v>-0.85486341331723992</c:v>
                </c:pt>
                <c:pt idx="1">
                  <c:v>-0.62340958667400215</c:v>
                </c:pt>
                <c:pt idx="2">
                  <c:v>-9.9616101744788535E-2</c:v>
                </c:pt>
                <c:pt idx="3">
                  <c:v>0.95444543033334017</c:v>
                </c:pt>
                <c:pt idx="4">
                  <c:v>0.30495760401301247</c:v>
                </c:pt>
                <c:pt idx="5">
                  <c:v>8.9282048524600532E-2</c:v>
                </c:pt>
                <c:pt idx="6">
                  <c:v>0.13545195491280926</c:v>
                </c:pt>
                <c:pt idx="7">
                  <c:v>-0.83175412414995598</c:v>
                </c:pt>
                <c:pt idx="8">
                  <c:v>1.6629377238011436E-3</c:v>
                </c:pt>
                <c:pt idx="9">
                  <c:v>-0.71252058462521262</c:v>
                </c:pt>
                <c:pt idx="10">
                  <c:v>-0.85332654825702881</c:v>
                </c:pt>
                <c:pt idx="11">
                  <c:v>-5.849195918805989E-2</c:v>
                </c:pt>
                <c:pt idx="12">
                  <c:v>-0.12332801634180889</c:v>
                </c:pt>
                <c:pt idx="13">
                  <c:v>-0.62314073400339776</c:v>
                </c:pt>
                <c:pt idx="14">
                  <c:v>-0.24624929275588658</c:v>
                </c:pt>
                <c:pt idx="15">
                  <c:v>0.6674257650897456</c:v>
                </c:pt>
                <c:pt idx="16">
                  <c:v>0.90891099797890784</c:v>
                </c:pt>
                <c:pt idx="17">
                  <c:v>0.29790391655583748</c:v>
                </c:pt>
                <c:pt idx="18">
                  <c:v>-0.29101422109100994</c:v>
                </c:pt>
                <c:pt idx="19">
                  <c:v>-0.28361178355832073</c:v>
                </c:pt>
                <c:pt idx="20">
                  <c:v>-2.5952710355857174E-2</c:v>
                </c:pt>
                <c:pt idx="21">
                  <c:v>-7.1982823709980173E-2</c:v>
                </c:pt>
                <c:pt idx="22">
                  <c:v>-0.35385860119911144</c:v>
                </c:pt>
                <c:pt idx="23">
                  <c:v>-0.33179950241252815</c:v>
                </c:pt>
                <c:pt idx="24">
                  <c:v>0.19719630714153658</c:v>
                </c:pt>
                <c:pt idx="25">
                  <c:v>0.73543272114463043</c:v>
                </c:pt>
                <c:pt idx="26">
                  <c:v>0.62730853975145651</c:v>
                </c:pt>
                <c:pt idx="27">
                  <c:v>-0.14919421799831101</c:v>
                </c:pt>
                <c:pt idx="28">
                  <c:v>-0.8758687987625462</c:v>
                </c:pt>
                <c:pt idx="29">
                  <c:v>-0.81348131853879124</c:v>
                </c:pt>
                <c:pt idx="30">
                  <c:v>2.3192551252516212E-2</c:v>
                </c:pt>
                <c:pt idx="31">
                  <c:v>0.85370105297801346</c:v>
                </c:pt>
                <c:pt idx="32">
                  <c:v>0.89380152110910838</c:v>
                </c:pt>
                <c:pt idx="33">
                  <c:v>0.11567696384984201</c:v>
                </c:pt>
                <c:pt idx="34">
                  <c:v>-0.74079675548495916</c:v>
                </c:pt>
                <c:pt idx="35">
                  <c:v>-0.88974609944537664</c:v>
                </c:pt>
                <c:pt idx="36">
                  <c:v>-0.23263513087758148</c:v>
                </c:pt>
                <c:pt idx="37">
                  <c:v>0.58853574075152981</c:v>
                </c:pt>
                <c:pt idx="38">
                  <c:v>0.82585756605583016</c:v>
                </c:pt>
                <c:pt idx="39">
                  <c:v>0.31308712777561071</c:v>
                </c:pt>
                <c:pt idx="40">
                  <c:v>-0.42998091901260488</c:v>
                </c:pt>
                <c:pt idx="41">
                  <c:v>-0.72411681480957335</c:v>
                </c:pt>
                <c:pt idx="42">
                  <c:v>-0.35406725834964337</c:v>
                </c:pt>
                <c:pt idx="43">
                  <c:v>0.28486316463631633</c:v>
                </c:pt>
                <c:pt idx="44">
                  <c:v>0.60239291073291468</c:v>
                </c:pt>
                <c:pt idx="45">
                  <c:v>0.35872187686745699</c:v>
                </c:pt>
                <c:pt idx="46">
                  <c:v>-0.16390376549949118</c:v>
                </c:pt>
                <c:pt idx="47">
                  <c:v>-0.4744725064577523</c:v>
                </c:pt>
                <c:pt idx="48">
                  <c:v>-0.33307243972434342</c:v>
                </c:pt>
                <c:pt idx="49">
                  <c:v>7.1930457520646307E-2</c:v>
                </c:pt>
                <c:pt idx="50">
                  <c:v>0.35059801116977557</c:v>
                </c:pt>
                <c:pt idx="51">
                  <c:v>0.28420212112047083</c:v>
                </c:pt>
                <c:pt idx="52">
                  <c:v>-9.9826645640981766E-3</c:v>
                </c:pt>
                <c:pt idx="53">
                  <c:v>-0.23809235530955147</c:v>
                </c:pt>
                <c:pt idx="54">
                  <c:v>-0.21927125218760071</c:v>
                </c:pt>
                <c:pt idx="55">
                  <c:v>-2.3298514762920976E-2</c:v>
                </c:pt>
                <c:pt idx="56">
                  <c:v>0.141923819606109</c:v>
                </c:pt>
                <c:pt idx="57">
                  <c:v>0.14500002912396232</c:v>
                </c:pt>
                <c:pt idx="58">
                  <c:v>3.0755472005102119E-2</c:v>
                </c:pt>
                <c:pt idx="59">
                  <c:v>-6.5174829889106473E-2</c:v>
                </c:pt>
                <c:pt idx="60">
                  <c:v>-6.7410258894262665E-2</c:v>
                </c:pt>
                <c:pt idx="61">
                  <c:v>-1.6106919307594194E-2</c:v>
                </c:pt>
                <c:pt idx="62">
                  <c:v>9.4190234478365407E-3</c:v>
                </c:pt>
                <c:pt idx="63">
                  <c:v>-8.2906894664868946E-3</c:v>
                </c:pt>
                <c:pt idx="64">
                  <c:v>-1.6461644928565129E-2</c:v>
                </c:pt>
                <c:pt idx="65">
                  <c:v>2.4977198519843532E-2</c:v>
                </c:pt>
                <c:pt idx="66">
                  <c:v>7.7748273965901421E-2</c:v>
                </c:pt>
                <c:pt idx="67">
                  <c:v>6.2580189658047611E-2</c:v>
                </c:pt>
                <c:pt idx="68">
                  <c:v>-3.8611378638106764E-2</c:v>
                </c:pt>
                <c:pt idx="69">
                  <c:v>-0.13745672558022573</c:v>
                </c:pt>
                <c:pt idx="70">
                  <c:v>-0.117893532204854</c:v>
                </c:pt>
                <c:pt idx="71">
                  <c:v>3.2845279127751287E-2</c:v>
                </c:pt>
                <c:pt idx="72">
                  <c:v>0.18473150094969731</c:v>
                </c:pt>
                <c:pt idx="73">
                  <c:v>0.17820569156055208</c:v>
                </c:pt>
                <c:pt idx="74">
                  <c:v>-9.6373347543728238E-3</c:v>
                </c:pt>
                <c:pt idx="75">
                  <c:v>-0.21766826079633231</c:v>
                </c:pt>
                <c:pt idx="76">
                  <c:v>-0.2395865989913912</c:v>
                </c:pt>
                <c:pt idx="77">
                  <c:v>-2.8601089744655726E-2</c:v>
                </c:pt>
                <c:pt idx="78">
                  <c:v>0.23509355802918369</c:v>
                </c:pt>
                <c:pt idx="79">
                  <c:v>0.29845197866922274</c:v>
                </c:pt>
                <c:pt idx="80">
                  <c:v>7.9131557375614059E-2</c:v>
                </c:pt>
                <c:pt idx="81">
                  <c:v>-0.23650986461640944</c:v>
                </c:pt>
                <c:pt idx="82">
                  <c:v>-0.35162309632996852</c:v>
                </c:pt>
                <c:pt idx="83">
                  <c:v>-0.13900056703256203</c:v>
                </c:pt>
                <c:pt idx="84">
                  <c:v>0.22203627547829952</c:v>
                </c:pt>
                <c:pt idx="85">
                  <c:v>0.39637051201558454</c:v>
                </c:pt>
                <c:pt idx="86">
                  <c:v>0.20514034682628718</c:v>
                </c:pt>
                <c:pt idx="87">
                  <c:v>-0.19234563156921</c:v>
                </c:pt>
                <c:pt idx="88">
                  <c:v>-0.4304443950550158</c:v>
                </c:pt>
                <c:pt idx="89">
                  <c:v>-0.27446005106706117</c:v>
                </c:pt>
                <c:pt idx="90">
                  <c:v>0.14859858309927071</c:v>
                </c:pt>
                <c:pt idx="91">
                  <c:v>0.45209300795740226</c:v>
                </c:pt>
                <c:pt idx="92">
                  <c:v>0.34392825876637184</c:v>
                </c:pt>
                <c:pt idx="93">
                  <c:v>-9.237508732032633E-2</c:v>
                </c:pt>
                <c:pt idx="94">
                  <c:v>-0.4600704148125106</c:v>
                </c:pt>
                <c:pt idx="95">
                  <c:v>-0.41064717531312328</c:v>
                </c:pt>
                <c:pt idx="96">
                  <c:v>2.5603901847091031E-2</c:v>
                </c:pt>
                <c:pt idx="97">
                  <c:v>0.45363417511170745</c:v>
                </c:pt>
                <c:pt idx="98">
                  <c:v>0.47191861228746784</c:v>
                </c:pt>
                <c:pt idx="99">
                  <c:v>4.9509263114874809E-2</c:v>
                </c:pt>
                <c:pt idx="100">
                  <c:v>-0.43253365287180989</c:v>
                </c:pt>
                <c:pt idx="101">
                  <c:v>-0.52530162176724027</c:v>
                </c:pt>
                <c:pt idx="102">
                  <c:v>-0.13055416400069594</c:v>
                </c:pt>
                <c:pt idx="103">
                  <c:v>0.3969895430481809</c:v>
                </c:pt>
                <c:pt idx="104">
                  <c:v>0.56866155982039712</c:v>
                </c:pt>
                <c:pt idx="105">
                  <c:v>0.21498815239318453</c:v>
                </c:pt>
                <c:pt idx="106">
                  <c:v>-0.3476652523734225</c:v>
                </c:pt>
                <c:pt idx="107">
                  <c:v>-0.60021032563543919</c:v>
                </c:pt>
                <c:pt idx="108">
                  <c:v>-0.30020708104978866</c:v>
                </c:pt>
                <c:pt idx="109">
                  <c:v>0.28563084294340602</c:v>
                </c:pt>
                <c:pt idx="110">
                  <c:v>0.61853754991326781</c:v>
                </c:pt>
                <c:pt idx="111">
                  <c:v>0.38361401353100916</c:v>
                </c:pt>
                <c:pt idx="112">
                  <c:v>-0.21232033556597379</c:v>
                </c:pt>
                <c:pt idx="113">
                  <c:v>-0.622632574686388</c:v>
                </c:pt>
                <c:pt idx="114">
                  <c:v>-0.46268475032121398</c:v>
                </c:pt>
                <c:pt idx="115">
                  <c:v>0.12948326315854219</c:v>
                </c:pt>
                <c:pt idx="116">
                  <c:v>0.61189716544739958</c:v>
                </c:pt>
                <c:pt idx="117">
                  <c:v>0.53502919993566478</c:v>
                </c:pt>
                <c:pt idx="118">
                  <c:v>-3.9131453172187948E-2</c:v>
                </c:pt>
                <c:pt idx="119">
                  <c:v>-0.58614901621400306</c:v>
                </c:pt>
                <c:pt idx="120">
                  <c:v>-0.59844766662466575</c:v>
                </c:pt>
                <c:pt idx="121">
                  <c:v>-5.6517904406638127E-2</c:v>
                </c:pt>
                <c:pt idx="122">
                  <c:v>0.54561624129228725</c:v>
                </c:pt>
                <c:pt idx="123">
                  <c:v>0.65098119490863682</c:v>
                </c:pt>
                <c:pt idx="124">
                  <c:v>0.15510178512560452</c:v>
                </c:pt>
                <c:pt idx="125">
                  <c:v>-0.49092318751470726</c:v>
                </c:pt>
                <c:pt idx="126">
                  <c:v>-0.69095520278905376</c:v>
                </c:pt>
                <c:pt idx="127">
                  <c:v>-0.25417229307492961</c:v>
                </c:pt>
                <c:pt idx="128">
                  <c:v>0.42306804199720938</c:v>
                </c:pt>
                <c:pt idx="129">
                  <c:v>0.71701574719025885</c:v>
                </c:pt>
                <c:pt idx="130">
                  <c:v>0.35125787608110864</c:v>
                </c:pt>
                <c:pt idx="131">
                  <c:v>-0.34339284807627596</c:v>
                </c:pt>
                <c:pt idx="132">
                  <c:v>-0.72815789382881235</c:v>
                </c:pt>
                <c:pt idx="133">
                  <c:v>-0.44392361110935757</c:v>
                </c:pt>
                <c:pt idx="134">
                  <c:v>0.25354667176941398</c:v>
                </c:pt>
                <c:pt idx="135">
                  <c:v>0.72374580590672022</c:v>
                </c:pt>
                <c:pt idx="136">
                  <c:v>0.5298294015463586</c:v>
                </c:pt>
                <c:pt idx="137">
                  <c:v>-0.15544277913321194</c:v>
                </c:pt>
                <c:pt idx="138">
                  <c:v>-0.70352431826569994</c:v>
                </c:pt>
                <c:pt idx="139">
                  <c:v>-0.60678497436285361</c:v>
                </c:pt>
                <c:pt idx="140">
                  <c:v>5.1210788088963032E-2</c:v>
                </c:pt>
                <c:pt idx="141">
                  <c:v>0.66762192231933615</c:v>
                </c:pt>
                <c:pt idx="142">
                  <c:v>0.67280063338012119</c:v>
                </c:pt>
                <c:pt idx="143">
                  <c:v>5.6855156015718902E-2</c:v>
                </c:pt>
                <c:pt idx="144">
                  <c:v>-0.61654524857045157</c:v>
                </c:pt>
                <c:pt idx="145">
                  <c:v>-0.72613281367908578</c:v>
                </c:pt>
                <c:pt idx="146">
                  <c:v>-0.1663510657841</c:v>
                </c:pt>
                <c:pt idx="147">
                  <c:v>0.55116529422621086</c:v>
                </c:pt>
                <c:pt idx="148">
                  <c:v>0.76532358982233628</c:v>
                </c:pt>
                <c:pt idx="149">
                  <c:v>0.27481949797197358</c:v>
                </c:pt>
                <c:pt idx="150">
                  <c:v>-0.47269579983909127</c:v>
                </c:pt>
                <c:pt idx="151">
                  <c:v>-0.78923341482649145</c:v>
                </c:pt>
                <c:pt idx="152">
                  <c:v>-0.37980645798407808</c:v>
                </c:pt>
                <c:pt idx="153">
                  <c:v>0.38266432767369268</c:v>
                </c:pt>
                <c:pt idx="154">
                  <c:v>0.79706650519432831</c:v>
                </c:pt>
                <c:pt idx="155">
                  <c:v>0.47891764068246229</c:v>
                </c:pt>
                <c:pt idx="156">
                  <c:v>-0.28287673248049194</c:v>
                </c:pt>
                <c:pt idx="157">
                  <c:v>-0.78838843697334782</c:v>
                </c:pt>
                <c:pt idx="158">
                  <c:v>-0.56987284910949187</c:v>
                </c:pt>
                <c:pt idx="159">
                  <c:v>0.17537583966271186</c:v>
                </c:pt>
                <c:pt idx="160">
                  <c:v>0.76313567570488527</c:v>
                </c:pt>
                <c:pt idx="161">
                  <c:v>0.65055747892932991</c:v>
                </c:pt>
                <c:pt idx="162">
                  <c:v>-6.2395253877852414E-2</c:v>
                </c:pt>
                <c:pt idx="163">
                  <c:v>-0.72161692606021355</c:v>
                </c:pt>
                <c:pt idx="164">
                  <c:v>-0.71907002430495026</c:v>
                </c:pt>
                <c:pt idx="165">
                  <c:v>-5.369068929550963E-2</c:v>
                </c:pt>
                <c:pt idx="166">
                  <c:v>0.66450635162890936</c:v>
                </c:pt>
                <c:pt idx="167">
                  <c:v>0.77376464919531429</c:v>
                </c:pt>
                <c:pt idx="168">
                  <c:v>0.17041974669323298</c:v>
                </c:pt>
                <c:pt idx="169">
                  <c:v>-0.59282887840616394</c:v>
                </c:pt>
                <c:pt idx="170">
                  <c:v>-0.81328797490091964</c:v>
                </c:pt>
                <c:pt idx="171">
                  <c:v>-0.28529623634986717</c:v>
                </c:pt>
                <c:pt idx="172">
                  <c:v>0.50793795373786643</c:v>
                </c:pt>
                <c:pt idx="173">
                  <c:v>0.8366093579471463</c:v>
                </c:pt>
                <c:pt idx="174">
                  <c:v>0.39584599717979313</c:v>
                </c:pt>
                <c:pt idx="175">
                  <c:v>-0.41148628265133613</c:v>
                </c:pt>
                <c:pt idx="176">
                  <c:v>-0.84304406958244871</c:v>
                </c:pt>
                <c:pt idx="177">
                  <c:v>-0.49967068310361934</c:v>
                </c:pt>
                <c:pt idx="178">
                  <c:v>0.30539020262319938</c:v>
                </c:pt>
                <c:pt idx="179">
                  <c:v>0.83226893651136002</c:v>
                </c:pt>
                <c:pt idx="180">
                  <c:v>0.59450025636969839</c:v>
                </c:pt>
                <c:pt idx="181">
                  <c:v>-0.19178848314299971</c:v>
                </c:pt>
                <c:pt idx="182">
                  <c:v>-0.80433015898729798</c:v>
                </c:pt>
                <c:pt idx="183">
                  <c:v>-0.67824258865591192</c:v>
                </c:pt>
                <c:pt idx="184">
                  <c:v>7.2996445436701377E-2</c:v>
                </c:pt>
                <c:pt idx="185">
                  <c:v>0.75964318390392327</c:v>
                </c:pt>
                <c:pt idx="186">
                  <c:v>0.74902914408002574</c:v>
                </c:pt>
                <c:pt idx="187">
                  <c:v>4.8543611731632658E-2</c:v>
                </c:pt>
                <c:pt idx="188">
                  <c:v>-0.69898467379717621</c:v>
                </c:pt>
                <c:pt idx="189">
                  <c:v>-0.80525580413423892</c:v>
                </c:pt>
                <c:pt idx="190">
                  <c:v>-0.17031462393170729</c:v>
                </c:pt>
                <c:pt idx="191">
                  <c:v>0.62347677442442484</c:v>
                </c:pt>
                <c:pt idx="192">
                  <c:v>0.84561799901875923</c:v>
                </c:pt>
                <c:pt idx="193">
                  <c:v>0.2897785056191905</c:v>
                </c:pt>
                <c:pt idx="194">
                  <c:v>-0.53456404058039475</c:v>
                </c:pt>
                <c:pt idx="195">
                  <c:v>-0.86913943073655353</c:v>
                </c:pt>
                <c:pt idx="196">
                  <c:v>-0.40443029613812953</c:v>
                </c:pt>
                <c:pt idx="197">
                  <c:v>0.43398352890189285</c:v>
                </c:pt>
                <c:pt idx="198">
                  <c:v>0.87519380815597458</c:v>
                </c:pt>
                <c:pt idx="199">
                  <c:v>0.51185157268225567</c:v>
                </c:pt>
                <c:pt idx="200">
                  <c:v>-0.32372870463006403</c:v>
                </c:pt>
                <c:pt idx="201">
                  <c:v>-0.86351916030245812</c:v>
                </c:pt>
                <c:pt idx="202">
                  <c:v>-0.60976201544228847</c:v>
                </c:pt>
                <c:pt idx="203">
                  <c:v>0.20600793389011945</c:v>
                </c:pt>
                <c:pt idx="204">
                  <c:v>0.83422444843727417</c:v>
                </c:pt>
                <c:pt idx="205">
                  <c:v>0.69606805240585756</c:v>
                </c:pt>
                <c:pt idx="206">
                  <c:v>-8.3198441543848992E-2</c:v>
                </c:pt>
                <c:pt idx="207">
                  <c:v>-0.78778835689269078</c:v>
                </c:pt>
                <c:pt idx="208">
                  <c:v>-0.76890757512627717</c:v>
                </c:pt>
                <c:pt idx="209">
                  <c:v>-4.2203295071699717E-2</c:v>
                </c:pt>
                <c:pt idx="210">
                  <c:v>0.72505030393444481</c:v>
                </c:pt>
                <c:pt idx="211">
                  <c:v>0.82668980089214494</c:v>
                </c:pt>
                <c:pt idx="212">
                  <c:v>0.16763367595547868</c:v>
                </c:pt>
                <c:pt idx="213">
                  <c:v>-0.64719387385805172</c:v>
                </c:pt>
                <c:pt idx="214">
                  <c:v>-0.86812945936245633</c:v>
                </c:pt>
                <c:pt idx="215">
                  <c:v>-0.29051554236088928</c:v>
                </c:pt>
                <c:pt idx="216">
                  <c:v>0.55572302687315522</c:v>
                </c:pt>
                <c:pt idx="217">
                  <c:v>0.89227460076336962</c:v>
                </c:pt>
                <c:pt idx="218">
                  <c:v>0.40831205880280041</c:v>
                </c:pt>
                <c:pt idx="219">
                  <c:v>-0.45243159096648655</c:v>
                </c:pt>
                <c:pt idx="220">
                  <c:v>-0.89852745572878356</c:v>
                </c:pt>
                <c:pt idx="221">
                  <c:v>-0.51857979334214976</c:v>
                </c:pt>
                <c:pt idx="222">
                  <c:v>0.33936667689712763</c:v>
                </c:pt>
                <c:pt idx="223">
                  <c:v>0.88665792108732866</c:v>
                </c:pt>
                <c:pt idx="224">
                  <c:v>0.61901989534924029</c:v>
                </c:pt>
                <c:pt idx="225">
                  <c:v>-0.21878678102642224</c:v>
                </c:pt>
                <c:pt idx="226">
                  <c:v>-0.85680939841212123</c:v>
                </c:pt>
                <c:pt idx="227">
                  <c:v>-0.70752631132511123</c:v>
                </c:pt>
                <c:pt idx="228">
                  <c:v>9.3115448353241176E-2</c:v>
                </c:pt>
                <c:pt idx="229">
                  <c:v>0.80949686985426439</c:v>
                </c:pt>
                <c:pt idx="230">
                  <c:v>0.78223004221689685</c:v>
                </c:pt>
                <c:pt idx="231">
                  <c:v>3.5108542227831337E-2</c:v>
                </c:pt>
                <c:pt idx="232">
                  <c:v>-0.74559725547552702</c:v>
                </c:pt>
                <c:pt idx="233">
                  <c:v>-0.84153852867894718</c:v>
                </c:pt>
                <c:pt idx="234">
                  <c:v>-0.16328343857658414</c:v>
                </c:pt>
                <c:pt idx="235">
                  <c:v>0.66633225474465019</c:v>
                </c:pt>
                <c:pt idx="236">
                  <c:v>0.8841693521839773</c:v>
                </c:pt>
                <c:pt idx="237">
                  <c:v>0.28879814131303583</c:v>
                </c:pt>
                <c:pt idx="238">
                  <c:v>-0.57324402886115633</c:v>
                </c:pt>
                <c:pt idx="239">
                  <c:v>-0.90917755768646502</c:v>
                </c:pt>
                <c:pt idx="240">
                  <c:v>-0.40908608805317809</c:v>
                </c:pt>
                <c:pt idx="241">
                  <c:v>0.46816422701156768</c:v>
                </c:pt>
                <c:pt idx="242">
                  <c:v>0.91597603526689297</c:v>
                </c:pt>
                <c:pt idx="243">
                  <c:v>0.52167828478097478</c:v>
                </c:pt>
                <c:pt idx="244">
                  <c:v>-0.35317699559466814</c:v>
                </c:pt>
                <c:pt idx="245">
                  <c:v>-0.9043485411465767</c:v>
                </c:pt>
                <c:pt idx="246">
                  <c:v>-0.62425439193947063</c:v>
                </c:pt>
                <c:pt idx="247">
                  <c:v>0.23057673214083382</c:v>
                </c:pt>
                <c:pt idx="248">
                  <c:v>0.87445508974291752</c:v>
                </c:pt>
                <c:pt idx="249">
                  <c:v>0.71469081372634513</c:v>
                </c:pt>
                <c:pt idx="250">
                  <c:v>-0.1028214526332321</c:v>
                </c:pt>
                <c:pt idx="251">
                  <c:v>-0.82682960495514635</c:v>
                </c:pt>
                <c:pt idx="252">
                  <c:v>-0.79110480134175731</c:v>
                </c:pt>
                <c:pt idx="253">
                  <c:v>-2.7517269925719085E-2</c:v>
                </c:pt>
                <c:pt idx="254">
                  <c:v>0.76236987745127172</c:v>
                </c:pt>
                <c:pt idx="255">
                  <c:v>0.85189366326324589</c:v>
                </c:pt>
                <c:pt idx="256">
                  <c:v>0.15780676834884352</c:v>
                </c:pt>
                <c:pt idx="257">
                  <c:v>-0.68232003215155257</c:v>
                </c:pt>
                <c:pt idx="258">
                  <c:v>-0.89576827631513167</c:v>
                </c:pt>
                <c:pt idx="259">
                  <c:v>-0.2854070696399747</c:v>
                </c:pt>
                <c:pt idx="260">
                  <c:v>0.58824586318407035</c:v>
                </c:pt>
                <c:pt idx="261">
                  <c:v>0.92178020829148088</c:v>
                </c:pt>
                <c:pt idx="262">
                  <c:v>0.40772490650324472</c:v>
                </c:pt>
                <c:pt idx="263">
                  <c:v>-0.48200353922772082</c:v>
                </c:pt>
                <c:pt idx="264">
                  <c:v>-0.92934189378921594</c:v>
                </c:pt>
                <c:pt idx="265">
                  <c:v>-0.522266845496549</c:v>
                </c:pt>
                <c:pt idx="266">
                  <c:v>0.36570231741555642</c:v>
                </c:pt>
                <c:pt idx="267">
                  <c:v>0.91823944704087457</c:v>
                </c:pt>
                <c:pt idx="268">
                  <c:v>0.62669044377912431</c:v>
                </c:pt>
                <c:pt idx="269">
                  <c:v>-0.24166202611872722</c:v>
                </c:pt>
                <c:pt idx="270">
                  <c:v>-0.88863784601091644</c:v>
                </c:pt>
                <c:pt idx="271">
                  <c:v>-0.71885238696288467</c:v>
                </c:pt>
                <c:pt idx="272">
                  <c:v>0.11236618350833785</c:v>
                </c:pt>
                <c:pt idx="273">
                  <c:v>0.84107837777656524</c:v>
                </c:pt>
                <c:pt idx="274">
                  <c:v>0.79685262241061916</c:v>
                </c:pt>
                <c:pt idx="275">
                  <c:v>1.9588292343174874E-2</c:v>
                </c:pt>
                <c:pt idx="276">
                  <c:v>-0.77646839309217919</c:v>
                </c:pt>
                <c:pt idx="277">
                  <c:v>-0.85907358415606339</c:v>
                </c:pt>
                <c:pt idx="278">
                  <c:v>-0.15154375669035136</c:v>
                </c:pt>
                <c:pt idx="279">
                  <c:v>0.69606357483404302</c:v>
                </c:pt>
                <c:pt idx="280">
                  <c:v>0.9042137057734364</c:v>
                </c:pt>
                <c:pt idx="281">
                  <c:v>0.28083582105443</c:v>
                </c:pt>
                <c:pt idx="282">
                  <c:v>-0.60144307756456494</c:v>
                </c:pt>
                <c:pt idx="283">
                  <c:v>-0.93131453395128971</c:v>
                </c:pt>
                <c:pt idx="284">
                  <c:v>-0.40484754561379555</c:v>
                </c:pt>
                <c:pt idx="285">
                  <c:v>0.49447804065471307</c:v>
                </c:pt>
                <c:pt idx="286">
                  <c:v>0.93978088585483033</c:v>
                </c:pt>
                <c:pt idx="287">
                  <c:v>0.52106273650831503</c:v>
                </c:pt>
                <c:pt idx="288">
                  <c:v>-0.37729411232607396</c:v>
                </c:pt>
                <c:pt idx="289">
                  <c:v>-0.92939363494119198</c:v>
                </c:pt>
                <c:pt idx="290">
                  <c:v>-0.62711726167974224</c:v>
                </c:pt>
                <c:pt idx="291">
                  <c:v>0.25222874389446037</c:v>
                </c:pt>
                <c:pt idx="292">
                  <c:v>0.9003148598475631</c:v>
                </c:pt>
                <c:pt idx="293">
                  <c:v>0.72084733908029097</c:v>
                </c:pt>
                <c:pt idx="294">
                  <c:v>-0.12178411995588553</c:v>
                </c:pt>
                <c:pt idx="295">
                  <c:v>-0.8530852462601991</c:v>
                </c:pt>
                <c:pt idx="296">
                  <c:v>-0.80033381251298052</c:v>
                </c:pt>
                <c:pt idx="297">
                  <c:v>-1.1423320892283975E-2</c:v>
                </c:pt>
                <c:pt idx="298">
                  <c:v>0.78861378914551483</c:v>
                </c:pt>
                <c:pt idx="299">
                  <c:v>0.86394151176322198</c:v>
                </c:pt>
                <c:pt idx="300">
                  <c:v>0.1447157507450112</c:v>
                </c:pt>
                <c:pt idx="301">
                  <c:v>-0.7081599991934765</c:v>
                </c:pt>
                <c:pt idx="302">
                  <c:v>-0.91035289338187209</c:v>
                </c:pt>
                <c:pt idx="303">
                  <c:v>-0.27540812978061058</c:v>
                </c:pt>
                <c:pt idx="304">
                  <c:v>0.61330896962182468</c:v>
                </c:pt>
                <c:pt idx="305">
                  <c:v>0.93859527445778168</c:v>
                </c:pt>
                <c:pt idx="306">
                  <c:v>0.40086259672776064</c:v>
                </c:pt>
                <c:pt idx="307">
                  <c:v>-0.50593980453723697</c:v>
                </c:pt>
                <c:pt idx="308">
                  <c:v>-0.9480611016175271</c:v>
                </c:pt>
                <c:pt idx="309">
                  <c:v>-0.51854196818080689</c:v>
                </c:pt>
                <c:pt idx="310">
                  <c:v>0.38818804491480968</c:v>
                </c:pt>
                <c:pt idx="311">
                  <c:v>0.93852083867683522</c:v>
                </c:pt>
                <c:pt idx="312">
                  <c:v>0.62606126031006093</c:v>
                </c:pt>
                <c:pt idx="313">
                  <c:v>-0.26240285021613019</c:v>
                </c:pt>
                <c:pt idx="314">
                  <c:v>-0.91012820598123767</c:v>
                </c:pt>
                <c:pt idx="315">
                  <c:v>-0.72123618630029163</c:v>
                </c:pt>
                <c:pt idx="316">
                  <c:v>0.13109980025684159</c:v>
                </c:pt>
                <c:pt idx="317">
                  <c:v>0.86341765948329141</c:v>
                </c:pt>
                <c:pt idx="318">
                  <c:v>0.8021276438363143</c:v>
                </c:pt>
                <c:pt idx="319">
                  <c:v>3.0897289932330604E-3</c:v>
                </c:pt>
                <c:pt idx="320">
                  <c:v>-0.7992941548736312</c:v>
                </c:pt>
                <c:pt idx="321">
                  <c:v>-0.8670812878991293</c:v>
                </c:pt>
                <c:pt idx="322">
                  <c:v>-0.13747159223607769</c:v>
                </c:pt>
                <c:pt idx="323">
                  <c:v>0.71901539843247875</c:v>
                </c:pt>
                <c:pt idx="324">
                  <c:v>0.91476138339681046</c:v>
                </c:pt>
                <c:pt idx="325">
                  <c:v>0.2693432318165736</c:v>
                </c:pt>
                <c:pt idx="326">
                  <c:v>-0.62416693853651017</c:v>
                </c:pt>
                <c:pt idx="327">
                  <c:v>-0.94417824771975378</c:v>
                </c:pt>
                <c:pt idx="328">
                  <c:v>-0.39604826502245244</c:v>
                </c:pt>
                <c:pt idx="329">
                  <c:v>0.51663059686641988</c:v>
                </c:pt>
                <c:pt idx="330">
                  <c:v>0.95470872284025898</c:v>
                </c:pt>
                <c:pt idx="331">
                  <c:v>0.51503019681349604</c:v>
                </c:pt>
                <c:pt idx="332">
                  <c:v>-0.39854687338216932</c:v>
                </c:pt>
                <c:pt idx="333">
                  <c:v>-0.946109257451199</c:v>
                </c:pt>
                <c:pt idx="334">
                  <c:v>-0.62388417034700538</c:v>
                </c:pt>
                <c:pt idx="335">
                  <c:v>0.27227208133952913</c:v>
                </c:pt>
                <c:pt idx="336">
                  <c:v>0.91852132900929839</c:v>
                </c:pt>
                <c:pt idx="337">
                  <c:v>0.72040570693038475</c:v>
                </c:pt>
                <c:pt idx="338">
                  <c:v>-0.14033107554645571</c:v>
                </c:pt>
                <c:pt idx="339">
                  <c:v>-0.87246909039647014</c:v>
                </c:pt>
                <c:pt idx="340">
                  <c:v>-0.80263544749618088</c:v>
                </c:pt>
                <c:pt idx="341">
                  <c:v>5.366526543577054E-3</c:v>
                </c:pt>
                <c:pt idx="342">
                  <c:v>0.80884928310945647</c:v>
                </c:pt>
                <c:pt idx="343">
                  <c:v>0.86889898813616651</c:v>
                </c:pt>
                <c:pt idx="344">
                  <c:v>0.12991423636545066</c:v>
                </c:pt>
                <c:pt idx="345">
                  <c:v>-0.72891361525897136</c:v>
                </c:pt>
                <c:pt idx="346">
                  <c:v>-0.91784100102254484</c:v>
                </c:pt>
                <c:pt idx="347">
                  <c:v>-0.26279374072707257</c:v>
                </c:pt>
                <c:pt idx="348">
                  <c:v>0.63424395504748632</c:v>
                </c:pt>
                <c:pt idx="349">
                  <c:v>0.94845294718995288</c:v>
                </c:pt>
                <c:pt idx="350">
                  <c:v>0.39059914476682617</c:v>
                </c:pt>
                <c:pt idx="351">
                  <c:v>-0.52672083572375317</c:v>
                </c:pt>
                <c:pt idx="352">
                  <c:v>-0.96009381682618555</c:v>
                </c:pt>
                <c:pt idx="353">
                  <c:v>-0.51075616330776108</c:v>
                </c:pt>
                <c:pt idx="354">
                  <c:v>0.4084859033491951</c:v>
                </c:pt>
                <c:pt idx="355">
                  <c:v>0.95250347331471386</c:v>
                </c:pt>
                <c:pt idx="356">
                  <c:v>0.62084105628928321</c:v>
                </c:pt>
                <c:pt idx="357">
                  <c:v>-0.28189906132561776</c:v>
                </c:pt>
                <c:pt idx="358">
                  <c:v>-0.92580832645061606</c:v>
                </c:pt>
                <c:pt idx="359">
                  <c:v>-0.71862962903481276</c:v>
                </c:pt>
                <c:pt idx="360">
                  <c:v>0.14949117305150808</c:v>
                </c:pt>
                <c:pt idx="361">
                  <c:v>0.88051921500352903</c:v>
                </c:pt>
                <c:pt idx="362">
                  <c:v>0.802142253274304</c:v>
                </c:pt>
                <c:pt idx="363">
                  <c:v>-1.3913274128531503E-2</c:v>
                </c:pt>
                <c:pt idx="364">
                  <c:v>-0.81752153600486466</c:v>
                </c:pt>
                <c:pt idx="365">
                  <c:v>-0.8696839977982902</c:v>
                </c:pt>
                <c:pt idx="366">
                  <c:v>-0.12211668358599534</c:v>
                </c:pt>
                <c:pt idx="367">
                  <c:v>0.73805781462109277</c:v>
                </c:pt>
                <c:pt idx="368">
                  <c:v>0.91987905589324503</c:v>
                </c:pt>
                <c:pt idx="369">
                  <c:v>0.2558684835207265</c:v>
                </c:pt>
                <c:pt idx="370">
                  <c:v>-0.6437030610845984</c:v>
                </c:pt>
                <c:pt idx="371">
                  <c:v>-0.95169877140258852</c:v>
                </c:pt>
                <c:pt idx="372">
                  <c:v>-0.38465459032631566</c:v>
                </c:pt>
                <c:pt idx="373">
                  <c:v>0.53633340681114539</c:v>
                </c:pt>
                <c:pt idx="374">
                  <c:v>0.96448269406187037</c:v>
                </c:pt>
                <c:pt idx="375">
                  <c:v>0.50588428256933882</c:v>
                </c:pt>
                <c:pt idx="376">
                  <c:v>-0.41808864760141745</c:v>
                </c:pt>
                <c:pt idx="377">
                  <c:v>-0.95795223507476246</c:v>
                </c:pt>
                <c:pt idx="378">
                  <c:v>-0.6171158804448813</c:v>
                </c:pt>
                <c:pt idx="379">
                  <c:v>0.29132944496601659</c:v>
                </c:pt>
                <c:pt idx="380">
                  <c:v>0.93221664290096617</c:v>
                </c:pt>
                <c:pt idx="381">
                  <c:v>0.71610601468120338</c:v>
                </c:pt>
                <c:pt idx="382">
                  <c:v>-0.15859004464584364</c:v>
                </c:pt>
                <c:pt idx="383">
                  <c:v>-0.88777117391574445</c:v>
                </c:pt>
                <c:pt idx="384">
                  <c:v>-0.80085494197574902</c:v>
                </c:pt>
                <c:pt idx="385">
                  <c:v>2.2527462144562697E-2</c:v>
                </c:pt>
                <c:pt idx="386">
                  <c:v>0.82548748985692866</c:v>
                </c:pt>
                <c:pt idx="387">
                  <c:v>0.86964699153065494</c:v>
                </c:pt>
                <c:pt idx="388">
                  <c:v>0.11413184328323144</c:v>
                </c:pt>
                <c:pt idx="389">
                  <c:v>-0.74659647063082946</c:v>
                </c:pt>
                <c:pt idx="390">
                  <c:v>-0.9210853249537263</c:v>
                </c:pt>
                <c:pt idx="391">
                  <c:v>-0.24864673368052145</c:v>
                </c:pt>
                <c:pt idx="392">
                  <c:v>0.65266378394755531</c:v>
                </c:pt>
                <c:pt idx="393">
                  <c:v>0.95412030599159858</c:v>
                </c:pt>
                <c:pt idx="394">
                  <c:v>0.3783164944953224</c:v>
                </c:pt>
                <c:pt idx="395">
                  <c:v>-0.54555869931861278</c:v>
                </c:pt>
                <c:pt idx="396">
                  <c:v>-0.9680709049673254</c:v>
                </c:pt>
                <c:pt idx="397">
                  <c:v>-0.50053516448935753</c:v>
                </c:pt>
                <c:pt idx="398">
                  <c:v>0.42741677023280278</c:v>
                </c:pt>
                <c:pt idx="399">
                  <c:v>0.96263870282077924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83-40BB-ADFA-85AE057DD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668399"/>
        <c:axId val="1"/>
      </c:scatterChart>
      <c:valAx>
        <c:axId val="952668399"/>
        <c:scaling>
          <c:orientation val="minMax"/>
          <c:max val="21"/>
          <c:min val="0"/>
        </c:scaling>
        <c:delete val="0"/>
        <c:axPos val="b"/>
        <c:majorGridlines>
          <c:spPr>
            <a:ln w="6350">
              <a:solidFill>
                <a:srgbClr val="00FFFF"/>
              </a:solidFill>
              <a:prstDash val="solid"/>
            </a:ln>
          </c:spPr>
        </c:majorGridlines>
        <c:minorGridlines>
          <c:spPr>
            <a:ln w="635">
              <a:solidFill>
                <a:srgbClr val="647C9C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Position (cm)</a:t>
                </a:r>
              </a:p>
            </c:rich>
          </c:tx>
          <c:layout>
            <c:manualLayout>
              <c:xMode val="edge"/>
              <c:yMode val="edge"/>
              <c:x val="0.43276067777874966"/>
              <c:y val="0.778049794402492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0.5"/>
        <c:crossBetween val="midCat"/>
        <c:majorUnit val="1"/>
      </c:valAx>
      <c:valAx>
        <c:axId val="1"/>
        <c:scaling>
          <c:orientation val="minMax"/>
          <c:max val="0.5"/>
          <c:min val="-0.5"/>
        </c:scaling>
        <c:delete val="1"/>
        <c:axPos val="l"/>
        <c:majorGridlines>
          <c:spPr>
            <a:ln w="3175">
              <a:noFill/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952668399"/>
        <c:crosses val="autoZero"/>
        <c:crossBetween val="midCat"/>
      </c:valAx>
      <c:spPr>
        <a:solidFill>
          <a:schemeClr val="tx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trlProps/ctrlProp1.xml><?xml version="1.0" encoding="utf-8"?>
<formControlPr xmlns="http://schemas.microsoft.com/office/spreadsheetml/2009/9/main" objectType="Scroll" dx="22" fmlaLink="G3" horiz="1" max="110" min="60" page="10" val="67"/>
</file>

<file path=xl/ctrlProps/ctrlProp2.xml><?xml version="1.0" encoding="utf-8"?>
<formControlPr xmlns="http://schemas.microsoft.com/office/spreadsheetml/2009/9/main" objectType="Scroll" dx="22" fmlaLink="G5" horiz="1" max="350" min="200" page="10" val="243"/>
</file>

<file path=xl/ctrlProps/ctrlProp3.xml><?xml version="1.0" encoding="utf-8"?>
<formControlPr xmlns="http://schemas.microsoft.com/office/spreadsheetml/2009/9/main" objectType="Scroll" dx="22" fmlaLink="G7" horiz="1" max="180" min="140" page="10" val="159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66239</xdr:colOff>
      <xdr:row>8</xdr:row>
      <xdr:rowOff>33857</xdr:rowOff>
    </xdr:from>
    <xdr:to>
      <xdr:col>13</xdr:col>
      <xdr:colOff>265087</xdr:colOff>
      <xdr:row>14</xdr:row>
      <xdr:rowOff>93504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60990</xdr:colOff>
      <xdr:row>14</xdr:row>
      <xdr:rowOff>144986</xdr:rowOff>
    </xdr:from>
    <xdr:to>
      <xdr:col>13</xdr:col>
      <xdr:colOff>269362</xdr:colOff>
      <xdr:row>21</xdr:row>
      <xdr:rowOff>42888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</xdr:row>
          <xdr:rowOff>104775</xdr:rowOff>
        </xdr:from>
        <xdr:to>
          <xdr:col>8</xdr:col>
          <xdr:colOff>114300</xdr:colOff>
          <xdr:row>3</xdr:row>
          <xdr:rowOff>38100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</xdr:row>
          <xdr:rowOff>123825</xdr:rowOff>
        </xdr:from>
        <xdr:to>
          <xdr:col>8</xdr:col>
          <xdr:colOff>104775</xdr:colOff>
          <xdr:row>5</xdr:row>
          <xdr:rowOff>57150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</xdr:row>
          <xdr:rowOff>114300</xdr:rowOff>
        </xdr:from>
        <xdr:to>
          <xdr:col>8</xdr:col>
          <xdr:colOff>114300</xdr:colOff>
          <xdr:row>7</xdr:row>
          <xdr:rowOff>47625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CO403"/>
  <sheetViews>
    <sheetView tabSelected="1" zoomScale="200" zoomScaleNormal="200" workbookViewId="0">
      <selection activeCell="O5" sqref="O5"/>
    </sheetView>
  </sheetViews>
  <sheetFormatPr defaultRowHeight="12.75" x14ac:dyDescent="0.2"/>
  <cols>
    <col min="1" max="1" width="1.140625" customWidth="1"/>
    <col min="2" max="2" width="1.28515625" customWidth="1"/>
    <col min="3" max="3" width="18" customWidth="1"/>
    <col min="4" max="4" width="6.28515625" customWidth="1"/>
    <col min="5" max="5" width="4.28515625" customWidth="1"/>
    <col min="6" max="6" width="2.42578125" customWidth="1"/>
    <col min="7" max="7" width="9" bestFit="1" customWidth="1"/>
    <col min="8" max="8" width="12.5703125" style="2" bestFit="1" customWidth="1"/>
    <col min="9" max="9" width="3.42578125" customWidth="1"/>
    <col min="10" max="10" width="3.5703125" customWidth="1"/>
    <col min="11" max="11" width="9" bestFit="1" customWidth="1"/>
    <col min="12" max="12" width="8.28515625" customWidth="1"/>
    <col min="13" max="23" width="4.7109375" customWidth="1"/>
    <col min="24" max="24" width="10.28515625" style="21" customWidth="1"/>
    <col min="25" max="25" width="7.5703125" style="17" customWidth="1"/>
    <col min="26" max="26" width="6.7109375" style="17" customWidth="1"/>
    <col min="27" max="27" width="6.85546875" style="17" customWidth="1"/>
    <col min="28" max="28" width="7.85546875" style="17" customWidth="1"/>
    <col min="29" max="29" width="10.42578125" style="17" customWidth="1"/>
    <col min="30" max="30" width="10.5703125" style="17" customWidth="1"/>
    <col min="31" max="31" width="11.28515625" style="17" customWidth="1"/>
    <col min="32" max="32" width="9" style="17" customWidth="1"/>
    <col min="33" max="33" width="7.42578125" style="17" customWidth="1"/>
    <col min="34" max="34" width="7.5703125" style="17" customWidth="1"/>
    <col min="35" max="35" width="7.85546875" style="17" customWidth="1"/>
    <col min="36" max="36" width="6.42578125" style="17" customWidth="1"/>
    <col min="37" max="37" width="8.7109375" style="17" customWidth="1"/>
    <col min="38" max="38" width="9.140625" style="17" customWidth="1"/>
    <col min="39" max="39" width="8.28515625" style="17" customWidth="1"/>
    <col min="40" max="40" width="7.28515625" style="17" customWidth="1"/>
    <col min="41" max="41" width="7.7109375" style="17" customWidth="1"/>
    <col min="42" max="42" width="7.28515625" style="17" customWidth="1"/>
    <col min="43" max="43" width="7.42578125" style="17" customWidth="1"/>
    <col min="44" max="52" width="4.7109375" style="17" customWidth="1"/>
    <col min="53" max="53" width="8.28515625" style="17" customWidth="1"/>
    <col min="54" max="54" width="6.28515625" style="17" customWidth="1"/>
    <col min="55" max="60" width="4.7109375" style="17" customWidth="1"/>
    <col min="61" max="61" width="6.28515625" style="17" customWidth="1"/>
    <col min="62" max="62" width="10.85546875" style="17" customWidth="1"/>
    <col min="63" max="63" width="10.28515625" style="17" customWidth="1"/>
    <col min="64" max="64" width="9.28515625" style="17" customWidth="1"/>
    <col min="65" max="65" width="9.7109375" style="17" customWidth="1"/>
    <col min="66" max="88" width="9.140625" style="17"/>
    <col min="89" max="89" width="5.140625" style="17" customWidth="1"/>
    <col min="90" max="93" width="9.140625" style="17"/>
  </cols>
  <sheetData>
    <row r="1" spans="3:93" x14ac:dyDescent="0.2">
      <c r="AC1" s="18"/>
      <c r="AD1" s="17">
        <v>0.1</v>
      </c>
      <c r="AE1" s="17">
        <v>5</v>
      </c>
      <c r="BC1" s="17">
        <v>0.05</v>
      </c>
      <c r="BK1" s="17">
        <f>Y28</f>
        <v>3.65</v>
      </c>
      <c r="BL1" s="17">
        <v>0.05</v>
      </c>
      <c r="BU1" s="17">
        <f>MAX(BU3:BU63)</f>
        <v>49</v>
      </c>
      <c r="BV1" s="17">
        <f t="shared" ref="BV1:CA1" si="0">MAX(BV3:BV63)</f>
        <v>14</v>
      </c>
      <c r="BW1" s="17">
        <f t="shared" si="0"/>
        <v>19</v>
      </c>
      <c r="BX1" s="17">
        <f t="shared" si="0"/>
        <v>9</v>
      </c>
      <c r="BY1" s="17">
        <f t="shared" si="0"/>
        <v>9</v>
      </c>
      <c r="BZ1" s="17">
        <f t="shared" si="0"/>
        <v>3</v>
      </c>
      <c r="CA1" s="17">
        <f t="shared" si="0"/>
        <v>12</v>
      </c>
    </row>
    <row r="2" spans="3:93" x14ac:dyDescent="0.2">
      <c r="C2" s="3"/>
      <c r="D2" s="4"/>
      <c r="E2" s="4"/>
      <c r="F2" s="4"/>
      <c r="G2" s="4"/>
      <c r="H2" s="4"/>
      <c r="I2" s="5"/>
      <c r="K2" s="1" t="s">
        <v>7</v>
      </c>
      <c r="AH2" s="17">
        <v>1</v>
      </c>
      <c r="AI2" s="17">
        <v>2</v>
      </c>
      <c r="AJ2" s="17">
        <v>3</v>
      </c>
      <c r="AK2" s="17">
        <v>4</v>
      </c>
      <c r="AL2" s="17">
        <v>5</v>
      </c>
      <c r="AM2" s="17">
        <v>6</v>
      </c>
      <c r="AN2" s="17">
        <v>7</v>
      </c>
      <c r="AP2" s="17">
        <v>1</v>
      </c>
      <c r="AQ2" s="17">
        <v>2</v>
      </c>
      <c r="AR2" s="17">
        <v>3</v>
      </c>
      <c r="AS2" s="17">
        <v>4</v>
      </c>
      <c r="AT2" s="17">
        <v>5</v>
      </c>
      <c r="AU2" s="17">
        <v>6</v>
      </c>
      <c r="AV2" s="17">
        <v>7</v>
      </c>
      <c r="AX2" s="17">
        <v>1</v>
      </c>
      <c r="AY2" s="17">
        <v>2</v>
      </c>
      <c r="AZ2" s="17">
        <v>3</v>
      </c>
      <c r="BA2" s="17">
        <v>4</v>
      </c>
      <c r="BB2" s="17">
        <v>5</v>
      </c>
      <c r="BC2" s="17">
        <v>6</v>
      </c>
      <c r="BD2" s="17">
        <v>7</v>
      </c>
      <c r="BE2" s="17" t="s">
        <v>2</v>
      </c>
      <c r="BM2" s="17">
        <v>1</v>
      </c>
      <c r="BN2" s="17">
        <v>2</v>
      </c>
      <c r="BO2" s="17">
        <v>3</v>
      </c>
      <c r="BP2" s="17">
        <v>4</v>
      </c>
      <c r="BQ2" s="17">
        <v>5</v>
      </c>
      <c r="BR2" s="17">
        <v>6</v>
      </c>
      <c r="BS2" s="17">
        <v>7</v>
      </c>
      <c r="BU2" s="17">
        <v>1</v>
      </c>
      <c r="BV2" s="17">
        <v>2</v>
      </c>
      <c r="BW2" s="17">
        <v>3</v>
      </c>
      <c r="BX2" s="17">
        <v>4</v>
      </c>
      <c r="BY2" s="17">
        <v>5</v>
      </c>
      <c r="BZ2" s="17">
        <v>6</v>
      </c>
      <c r="CA2" s="17">
        <v>7</v>
      </c>
      <c r="CC2" s="17">
        <v>1</v>
      </c>
      <c r="CD2" s="17">
        <v>2</v>
      </c>
      <c r="CE2" s="17">
        <v>3</v>
      </c>
      <c r="CF2" s="17">
        <v>4</v>
      </c>
      <c r="CG2" s="17">
        <v>5</v>
      </c>
      <c r="CH2" s="17">
        <v>6</v>
      </c>
      <c r="CI2" s="17">
        <v>7</v>
      </c>
      <c r="CJ2" s="17" t="s">
        <v>2</v>
      </c>
    </row>
    <row r="3" spans="3:93" x14ac:dyDescent="0.2">
      <c r="C3" s="6" t="s">
        <v>3</v>
      </c>
      <c r="D3" s="7">
        <f>G3/1000</f>
        <v>6.7000000000000004E-2</v>
      </c>
      <c r="E3" s="8" t="s">
        <v>0</v>
      </c>
      <c r="F3" s="9"/>
      <c r="G3" s="9">
        <v>67</v>
      </c>
      <c r="H3" s="9"/>
      <c r="I3" s="10"/>
      <c r="K3" s="1" t="s">
        <v>8</v>
      </c>
      <c r="AA3" s="17">
        <f>-Y18</f>
        <v>-0.1</v>
      </c>
      <c r="AB3" s="17">
        <f t="shared" ref="AB3:AB34" si="1">ATAN(AA3/$Y$14)</f>
        <v>-6.2810352654100704E-2</v>
      </c>
      <c r="AC3" s="19">
        <f t="shared" ref="AC3:AC34" si="2">(COS(PI()*Y$13/Y$15*SIN(AB3)))^2</f>
        <v>0.89738496445695171</v>
      </c>
      <c r="AD3" s="17">
        <f t="shared" ref="AD3:AD34" si="3">(SIN(PI()*Y$12/Y$15*SIN(AB3)))^2/(PI()*Y$12/Y$15*SIN(AB3))^2</f>
        <v>1.8448489996093036E-3</v>
      </c>
      <c r="AE3" s="17">
        <f t="shared" ref="AE3:AE34" si="4">(AC3*AD3^AD$1)^AE$1</f>
        <v>2.4996221022423524E-2</v>
      </c>
      <c r="AF3" s="17">
        <f t="shared" ref="AF3:AF34" si="5">VLOOKUP(AD3,X$35:Y$41,2,1)</f>
        <v>6</v>
      </c>
      <c r="AG3" s="17">
        <f t="shared" ref="AG3:AG34" si="6">VLOOKUP(AE3,X$35:Y$41,2,1)</f>
        <v>4</v>
      </c>
      <c r="AH3" s="17">
        <f t="shared" ref="AH3:AN12" si="7">IF($AF3=AH$2,$AA3,-5000)</f>
        <v>-5000</v>
      </c>
      <c r="AI3" s="17">
        <f t="shared" si="7"/>
        <v>-5000</v>
      </c>
      <c r="AJ3" s="17">
        <f t="shared" si="7"/>
        <v>-5000</v>
      </c>
      <c r="AK3" s="17">
        <f t="shared" si="7"/>
        <v>-5000</v>
      </c>
      <c r="AL3" s="17">
        <f t="shared" si="7"/>
        <v>-5000</v>
      </c>
      <c r="AM3" s="17">
        <f t="shared" si="7"/>
        <v>-0.1</v>
      </c>
      <c r="AN3" s="17">
        <f t="shared" si="7"/>
        <v>-5000</v>
      </c>
      <c r="AO3" s="17">
        <v>1</v>
      </c>
      <c r="AP3" s="17">
        <f t="shared" ref="AP3:AP34" si="8">RANK(AH3,AH$3:AH$153)</f>
        <v>14</v>
      </c>
      <c r="AQ3" s="17">
        <f t="shared" ref="AQ3:AQ34" si="9">RANK(AI3,AI$3:AI$153)</f>
        <v>5</v>
      </c>
      <c r="AR3" s="17">
        <f t="shared" ref="AR3:AR34" si="10">RANK(AJ3,AJ$3:AJ$153)</f>
        <v>13</v>
      </c>
      <c r="AS3" s="17">
        <f t="shared" ref="AS3:AS34" si="11">RANK(AK3,AK$3:AK$153)</f>
        <v>23</v>
      </c>
      <c r="AT3" s="17">
        <f t="shared" ref="AT3:AT34" si="12">RANK(AL3,AL$3:AL$153)</f>
        <v>43</v>
      </c>
      <c r="AU3" s="17">
        <f t="shared" ref="AU3:AU34" si="13">RANK(AM3,AM$3:AM$153)</f>
        <v>26</v>
      </c>
      <c r="AV3" s="17">
        <f t="shared" ref="AV3:AV34" si="14">RANK(AN3,AN$3:AN$153)</f>
        <v>33</v>
      </c>
      <c r="AW3" s="17">
        <f>IF(AA3*100+$Y$22=0,-10,AA3*100+$Y$22)+$Y$23</f>
        <v>-9.6999999999999993</v>
      </c>
      <c r="AX3" s="17">
        <f ca="1">VLOOKUP(AO3,$AP$3:$AW$153,8,0)+(RAND()*$BC$1-0.5*$BC$1)</f>
        <v>11.114480753870032</v>
      </c>
      <c r="AY3" s="17">
        <f ca="1">VLOOKUP(AO3,$AQ$3:$AW$153,7,0)+(RAND()*$BC$1-0.5*$BC$1)</f>
        <v>11.371770146892647</v>
      </c>
      <c r="AZ3" s="17">
        <f ca="1">VLOOKUP(AO3,$AR$3:$AW$153,6,0)+(RAND()*$BC$1-0.5*$BC$1)</f>
        <v>12.708747326221406</v>
      </c>
      <c r="BA3" s="17">
        <f ca="1">VLOOKUP(AO3,$AS$3:$AW$153,5,0)+(RAND()*$BC$1-0.5*$BC$1)</f>
        <v>15.511314704542144</v>
      </c>
      <c r="BB3" s="17">
        <f ca="1">VLOOKUP(AO3,$AT$3:$AW$153,4,0)+(RAND()*$BC$1-0.5*$BC$1)</f>
        <v>18.718592102688934</v>
      </c>
      <c r="BC3" s="17">
        <f ca="1">VLOOKUP(AO3,$AU$3:$AW$153,3,0)+(RAND()*$BC$1-0.5*$BC$1)</f>
        <v>20.276230758400839</v>
      </c>
      <c r="BD3" s="17">
        <f ca="1">VLOOKUP(AO3,$AV$3:$AW$153,2,0)+(RAND()*$BC$1-0.5*$BC$1)</f>
        <v>19.491102237487514</v>
      </c>
      <c r="BE3" s="17">
        <v>0</v>
      </c>
      <c r="BG3" s="17">
        <v>-30</v>
      </c>
      <c r="BH3" s="17">
        <f>ASIN(BG3*$Y$15/$Y$13)*$Y$14</f>
        <v>-0.12434299895014232</v>
      </c>
      <c r="BI3" s="17">
        <f>BH3*100+$Y$22+$Y$23</f>
        <v>-2.1342998950142329</v>
      </c>
      <c r="BJ3" s="17">
        <f>IF($BH3=0,1,(SIN((PI()*$Y$12/$Y$15*SIN(ATAN($BH3/Y$14))))/(PI()*$Y$12/$Y$15*SIN(ATAN($BH3/Y$14))))^2)</f>
        <v>7.660501758853975E-4</v>
      </c>
      <c r="BK3" s="17">
        <f>BJ3^(1/$BK$1)</f>
        <v>0.14007861534730057</v>
      </c>
      <c r="BL3" s="17">
        <f>MAX(MIN(INT(BK3/0.05),7),1)</f>
        <v>2</v>
      </c>
      <c r="BM3" s="17">
        <f>IF($BL3&lt;6,$BI3,-5000)</f>
        <v>-2.1342998950142329</v>
      </c>
      <c r="BN3" s="17">
        <f>IF($BL3&gt;5,$BI3,-5000)</f>
        <v>-5000</v>
      </c>
      <c r="BO3" s="17">
        <f t="shared" ref="BO3:BS18" si="15">IF($BL3=BO$2,$BI3,-5000)</f>
        <v>-5000</v>
      </c>
      <c r="BP3" s="17">
        <f t="shared" si="15"/>
        <v>-5000</v>
      </c>
      <c r="BQ3" s="17">
        <f t="shared" si="15"/>
        <v>-5000</v>
      </c>
      <c r="BR3" s="17">
        <f t="shared" si="15"/>
        <v>-5000</v>
      </c>
      <c r="BS3" s="17">
        <f t="shared" si="15"/>
        <v>-5000</v>
      </c>
      <c r="BT3" s="17">
        <v>1</v>
      </c>
      <c r="BU3" s="17">
        <f>RANK(BM3,BM$3:BM$63)</f>
        <v>48</v>
      </c>
      <c r="BV3" s="17">
        <f>RANK(BN3,BN$3:BN$63)</f>
        <v>14</v>
      </c>
      <c r="BW3" s="17">
        <f t="shared" ref="BW3:CA3" si="16">RANK(BO3,BO$3:BO$63)</f>
        <v>19</v>
      </c>
      <c r="BX3" s="17">
        <f t="shared" si="16"/>
        <v>9</v>
      </c>
      <c r="BY3" s="17">
        <f t="shared" si="16"/>
        <v>9</v>
      </c>
      <c r="BZ3" s="17">
        <f t="shared" si="16"/>
        <v>3</v>
      </c>
      <c r="CA3" s="17">
        <f t="shared" si="16"/>
        <v>12</v>
      </c>
      <c r="CB3" s="17">
        <f>BI3</f>
        <v>-2.1342998950142329</v>
      </c>
      <c r="CC3" s="17">
        <f ca="1">IF($BT3=BU$1,-500,VLOOKUP($BT3,$BU$3:$CB$153,9-CC$2,0))+(RAND()*$BC$1-0.5*$BC$1)</f>
        <v>22.731516923635912</v>
      </c>
      <c r="CD3" s="17">
        <f ca="1">IF($BT3=BV$1,-500,VLOOKUP($BT3,$BV$3:$CB$153,9-CD$2,0))+(RAND()*$BC$1-0.5*$BC$1)</f>
        <v>14.00604511532652</v>
      </c>
      <c r="CE3" s="17">
        <f ca="1">IF($BT3=BW$1,-500,VLOOKUP($BT3,$BW$3:$CB$153,9-CE$2,0))+(RAND()*$BC$1-0.5*$BC$1)</f>
        <v>21.927954631348349</v>
      </c>
      <c r="CF3" s="17">
        <f ca="1">IF($BT3=BX$1,-500,VLOOKUP($BT3,$BX$3:$CB$153,9-CF$2,0))+(RAND()*$BC$1-0.5*$BC$1)</f>
        <v>18.571723863555849</v>
      </c>
      <c r="CG3" s="17">
        <f ca="1">IF($BT3=BY$1,-500,VLOOKUP($BT3,$BY$3:$CB$153,9-CG$2,0))+(RAND()*$BC$1-0.5*$BC$1)</f>
        <v>15.692955862405983</v>
      </c>
      <c r="CH3" s="17">
        <f ca="1">IF($BT3=BZ$1,-500,VLOOKUP($BT3,$BZ$3:$CB$153,9-CH$2,0))+(RAND()*$BC$1-0.5*$BC$1)</f>
        <v>14.005407232721002</v>
      </c>
      <c r="CI3" s="17">
        <f ca="1">IF($BT3=CA$1,-500,VLOOKUP($BT3,$CA$3:$CB$153,9-CI$2,0))+(RAND()*$BC$1-0.5*$BC$1)</f>
        <v>12.796632896869951</v>
      </c>
      <c r="CJ3" s="17">
        <v>0</v>
      </c>
      <c r="CK3" s="17" t="s">
        <v>6</v>
      </c>
    </row>
    <row r="4" spans="3:93" x14ac:dyDescent="0.2">
      <c r="C4" s="11"/>
      <c r="D4" s="12"/>
      <c r="E4" s="9"/>
      <c r="F4" s="9"/>
      <c r="G4" s="9"/>
      <c r="H4" s="9"/>
      <c r="I4" s="10"/>
      <c r="K4" s="1"/>
      <c r="Y4" s="20">
        <f>D3</f>
        <v>6.7000000000000004E-2</v>
      </c>
      <c r="AA4" s="17">
        <f t="shared" ref="AA4:AA35" si="17">AA3+Y$20</f>
        <v>-9.8666666666666666E-2</v>
      </c>
      <c r="AB4" s="17">
        <f t="shared" si="1"/>
        <v>-6.1975038489116854E-2</v>
      </c>
      <c r="AC4" s="19">
        <f t="shared" si="2"/>
        <v>0.60493773452932886</v>
      </c>
      <c r="AD4" s="17">
        <f t="shared" si="3"/>
        <v>2.279767141334875E-3</v>
      </c>
      <c r="AE4" s="17">
        <f t="shared" si="4"/>
        <v>3.8681082798832467E-3</v>
      </c>
      <c r="AF4" s="17">
        <f t="shared" si="5"/>
        <v>6</v>
      </c>
      <c r="AG4" s="17">
        <f t="shared" si="6"/>
        <v>5</v>
      </c>
      <c r="AH4" s="17">
        <f t="shared" si="7"/>
        <v>-5000</v>
      </c>
      <c r="AI4" s="17">
        <f t="shared" si="7"/>
        <v>-5000</v>
      </c>
      <c r="AJ4" s="17">
        <f t="shared" si="7"/>
        <v>-5000</v>
      </c>
      <c r="AK4" s="17">
        <f t="shared" si="7"/>
        <v>-5000</v>
      </c>
      <c r="AL4" s="17">
        <f t="shared" si="7"/>
        <v>-5000</v>
      </c>
      <c r="AM4" s="17">
        <f t="shared" si="7"/>
        <v>-9.8666666666666666E-2</v>
      </c>
      <c r="AN4" s="17">
        <f t="shared" si="7"/>
        <v>-5000</v>
      </c>
      <c r="AO4" s="17">
        <v>2</v>
      </c>
      <c r="AP4" s="17">
        <f t="shared" si="8"/>
        <v>14</v>
      </c>
      <c r="AQ4" s="17">
        <f t="shared" si="9"/>
        <v>5</v>
      </c>
      <c r="AR4" s="17">
        <f t="shared" si="10"/>
        <v>13</v>
      </c>
      <c r="AS4" s="17">
        <f t="shared" si="11"/>
        <v>23</v>
      </c>
      <c r="AT4" s="17">
        <f t="shared" si="12"/>
        <v>43</v>
      </c>
      <c r="AU4" s="17">
        <f t="shared" si="13"/>
        <v>25</v>
      </c>
      <c r="AV4" s="17">
        <f t="shared" si="14"/>
        <v>33</v>
      </c>
      <c r="AW4" s="17">
        <f t="shared" ref="AW4:AW67" si="18">IF(AA4*100+$Y$22=0,-10,AA4*100+$Y$22)+$Y$23</f>
        <v>0.43333333333333285</v>
      </c>
      <c r="AX4" s="17">
        <f t="shared" ref="AX4:AX67" ca="1" si="19">VLOOKUP(AO4,$AP$3:$AW$153,8,0)+(RAND()*$BC$1-0.5*$BC$1)</f>
        <v>10.95130289981647</v>
      </c>
      <c r="AY4" s="17">
        <f t="shared" ref="AY4:AY67" ca="1" si="20">VLOOKUP(AO4,$AQ$3:$AW$153,7,0)+(RAND()*$BC$1-0.5*$BC$1)</f>
        <v>11.253388822292816</v>
      </c>
      <c r="AZ4" s="17">
        <f t="shared" ref="AZ4:AZ67" ca="1" si="21">VLOOKUP(AO4,$AR$3:$AW$153,6,0)+(RAND()*$BC$1-0.5*$BC$1)</f>
        <v>12.543511365147799</v>
      </c>
      <c r="BA4" s="17">
        <f t="shared" ref="BA4:BA67" ca="1" si="22">VLOOKUP(AO4,$AS$3:$AW$153,5,0)+(RAND()*$BC$1-0.5*$BC$1)</f>
        <v>14.292762090528354</v>
      </c>
      <c r="BB4" s="17">
        <f t="shared" ref="BB4:BB67" ca="1" si="23">VLOOKUP(AO4,$AT$3:$AW$153,4,0)+(RAND()*$BC$1-0.5*$BC$1)</f>
        <v>18.554284008866205</v>
      </c>
      <c r="BC4" s="17">
        <f t="shared" ref="BC4:BC67" ca="1" si="24">VLOOKUP(AO4,$AU$3:$AW$153,3,0)+(RAND()*$BC$1-0.5*$BC$1)</f>
        <v>20.189106278886445</v>
      </c>
      <c r="BD4" s="17">
        <f t="shared" ref="BD4:BD67" ca="1" si="25">VLOOKUP(AO4,$AV$3:$AW$153,2,0)+(RAND()*$BC$1-0.5*$BC$1)</f>
        <v>19.366115121961862</v>
      </c>
      <c r="BE4" s="17">
        <v>0</v>
      </c>
      <c r="BG4" s="17">
        <v>-29</v>
      </c>
      <c r="BH4" s="17">
        <f t="shared" ref="BH4:BH63" si="26">ASIN(BG4*$Y$15/$Y$13)*$Y$14</f>
        <v>-0.12019018242938326</v>
      </c>
      <c r="BI4" s="17">
        <f t="shared" ref="BI4:BI63" si="27">BH4*100+$Y$22+$Y$23</f>
        <v>-1.7190182429383263</v>
      </c>
      <c r="BJ4" s="17">
        <f t="shared" ref="BJ4:BJ63" si="28">IF($BH4=0,1,(SIN((PI()*$Y$12/$Y$15*SIN(ATAN($BH4/Y$14))))/(PI()*$Y$12/$Y$15*SIN(ATAN($BH4/Y$14))))^2)</f>
        <v>5.8193840590406284E-6</v>
      </c>
      <c r="BK4" s="17">
        <f t="shared" ref="BK4:BK63" si="29">BJ4^(1/$BK$1)</f>
        <v>3.6789148118840924E-2</v>
      </c>
      <c r="BL4" s="17">
        <f t="shared" ref="BL4:BL63" si="30">MAX(MIN(INT(BK4/0.05),7),1)</f>
        <v>1</v>
      </c>
      <c r="BM4" s="17">
        <f t="shared" ref="BM4:BM63" si="31">IF($BL4&lt;6,$BI4,-5000)</f>
        <v>-1.7190182429383263</v>
      </c>
      <c r="BN4" s="17">
        <f t="shared" ref="BN4:BN63" si="32">IF($BL4&gt;5,$BI4,-5000)</f>
        <v>-5000</v>
      </c>
      <c r="BO4" s="17">
        <f t="shared" si="15"/>
        <v>-5000</v>
      </c>
      <c r="BP4" s="17">
        <f t="shared" si="15"/>
        <v>-5000</v>
      </c>
      <c r="BQ4" s="17">
        <f t="shared" si="15"/>
        <v>-5000</v>
      </c>
      <c r="BR4" s="17">
        <f t="shared" si="15"/>
        <v>-5000</v>
      </c>
      <c r="BS4" s="17">
        <f t="shared" si="15"/>
        <v>-5000</v>
      </c>
      <c r="BT4" s="17">
        <v>2</v>
      </c>
      <c r="BU4" s="17">
        <f t="shared" ref="BU4:BU63" si="33">RANK(BM4,BM$3:BM$63)</f>
        <v>47</v>
      </c>
      <c r="BV4" s="17">
        <f t="shared" ref="BV4:BV63" si="34">RANK(BN4,BN$3:BN$63)</f>
        <v>14</v>
      </c>
      <c r="BW4" s="17">
        <f t="shared" ref="BW4:BW63" si="35">RANK(BO4,BO$3:BO$63)</f>
        <v>19</v>
      </c>
      <c r="BX4" s="17">
        <f t="shared" ref="BX4:BX63" si="36">RANK(BP4,BP$3:BP$63)</f>
        <v>9</v>
      </c>
      <c r="BY4" s="17">
        <f t="shared" ref="BY4:BY63" si="37">RANK(BQ4,BQ$3:BQ$63)</f>
        <v>9</v>
      </c>
      <c r="BZ4" s="17">
        <f t="shared" ref="BZ4:BZ63" si="38">RANK(BR4,BR$3:BR$63)</f>
        <v>3</v>
      </c>
      <c r="CA4" s="17">
        <f t="shared" ref="CA4:CA63" si="39">RANK(BS4,BS$3:BS$63)</f>
        <v>12</v>
      </c>
      <c r="CB4" s="17">
        <f t="shared" ref="CB4:CB63" si="40">BI4</f>
        <v>-1.7190182429383263</v>
      </c>
      <c r="CC4" s="17">
        <f t="shared" ref="CC4:CC63" ca="1" si="41">IF($BT4=BU$1,-500,VLOOKUP($BT4,$BU$3:$CB$153,9-CC$2,0))+(RAND()*$BC$1-0.5*$BC$1)</f>
        <v>22.31090348608905</v>
      </c>
      <c r="CD4" s="17">
        <f t="shared" ref="CD4:CD63" ca="1" si="42">IF($BT4=BV$1,-500,VLOOKUP($BT4,$BV$3:$CB$153,9-CD$2,0))+(RAND()*$BC$1-0.5*$BC$1)</f>
        <v>12.786536335167407</v>
      </c>
      <c r="CE4" s="17">
        <f t="shared" ref="CE4:CE63" ca="1" si="43">IF($BT4=BW$1,-500,VLOOKUP($BT4,$BW$3:$CB$153,9-CE$2,0))+(RAND()*$BC$1-0.5*$BC$1)</f>
        <v>21.494968097576503</v>
      </c>
      <c r="CF4" s="17">
        <f t="shared" ref="CF4:CF63" ca="1" si="44">IF($BT4=BX$1,-500,VLOOKUP($BT4,$BX$3:$CB$153,9-CF$2,0))+(RAND()*$BC$1-0.5*$BC$1)</f>
        <v>17.334347786871074</v>
      </c>
      <c r="CG4" s="17">
        <f t="shared" ref="CG4:CG63" ca="1" si="45">IF($BT4=BY$1,-500,VLOOKUP($BT4,$BY$3:$CB$153,9-CG$2,0))+(RAND()*$BC$1-0.5*$BC$1)</f>
        <v>14.43340169533966</v>
      </c>
      <c r="CH4" s="17">
        <f t="shared" ref="CH4:CH63" ca="1" si="46">IF($BT4=BZ$1,-500,VLOOKUP($BT4,$BZ$3:$CB$153,9-CH$2,0))+(RAND()*$BC$1-0.5*$BC$1)</f>
        <v>6.562929840863502</v>
      </c>
      <c r="CI4" s="17">
        <f t="shared" ref="CI4:CI63" ca="1" si="47">IF($BT4=CA$1,-500,VLOOKUP($BT4,$CA$3:$CB$153,9-CI$2,0))+(RAND()*$BC$1-0.5*$BC$1)</f>
        <v>12.382820219338795</v>
      </c>
      <c r="CJ4" s="17">
        <v>0</v>
      </c>
      <c r="CK4" s="17">
        <v>1</v>
      </c>
      <c r="CL4" s="17">
        <f>10+10*SIN(CK4*$Y$4)*COS(1000/CK4+$Y$5*20)</f>
        <v>10.602950425167641</v>
      </c>
      <c r="CM4" s="17">
        <f>COS(CK4+30*$Y$4)*COS(100/CK4)</f>
        <v>-0.85486341331723992</v>
      </c>
      <c r="CN4" s="17">
        <f>10+10*SIN(CK4*$Y$4)*COS(933/CK4+$Y$5*20)</f>
        <v>9.9367645625198175</v>
      </c>
      <c r="CO4" s="17">
        <f>COS(CK4+30*$Y$4)*COS(122/CK4)</f>
        <v>0.85927317355586252</v>
      </c>
    </row>
    <row r="5" spans="3:93" x14ac:dyDescent="0.2">
      <c r="C5" s="6" t="s">
        <v>4</v>
      </c>
      <c r="D5" s="7">
        <f>G5/1000</f>
        <v>0.24299999999999999</v>
      </c>
      <c r="E5" s="8" t="s">
        <v>0</v>
      </c>
      <c r="F5" s="9"/>
      <c r="G5" s="9">
        <v>243</v>
      </c>
      <c r="H5" s="9"/>
      <c r="I5" s="10"/>
      <c r="Y5" s="20">
        <f>D5</f>
        <v>0.24299999999999999</v>
      </c>
      <c r="AA5" s="17">
        <f t="shared" si="17"/>
        <v>-9.7333333333333327E-2</v>
      </c>
      <c r="AB5" s="17">
        <f t="shared" si="1"/>
        <v>-6.1139637718140231E-2</v>
      </c>
      <c r="AC5" s="19">
        <f t="shared" si="2"/>
        <v>1.3119605947199601E-2</v>
      </c>
      <c r="AD5" s="17">
        <f t="shared" si="3"/>
        <v>2.3985343915130836E-3</v>
      </c>
      <c r="AE5" s="17">
        <f t="shared" si="4"/>
        <v>1.9036054087811839E-11</v>
      </c>
      <c r="AF5" s="17">
        <f t="shared" si="5"/>
        <v>6</v>
      </c>
      <c r="AG5" s="17">
        <f t="shared" si="6"/>
        <v>7</v>
      </c>
      <c r="AH5" s="17">
        <f t="shared" si="7"/>
        <v>-5000</v>
      </c>
      <c r="AI5" s="17">
        <f t="shared" si="7"/>
        <v>-5000</v>
      </c>
      <c r="AJ5" s="17">
        <f t="shared" si="7"/>
        <v>-5000</v>
      </c>
      <c r="AK5" s="17">
        <f t="shared" si="7"/>
        <v>-5000</v>
      </c>
      <c r="AL5" s="17">
        <f t="shared" si="7"/>
        <v>-5000</v>
      </c>
      <c r="AM5" s="17">
        <f t="shared" si="7"/>
        <v>-9.7333333333333327E-2</v>
      </c>
      <c r="AN5" s="17">
        <f t="shared" si="7"/>
        <v>-5000</v>
      </c>
      <c r="AO5" s="17">
        <v>3</v>
      </c>
      <c r="AP5" s="17">
        <f t="shared" si="8"/>
        <v>14</v>
      </c>
      <c r="AQ5" s="17">
        <f t="shared" si="9"/>
        <v>5</v>
      </c>
      <c r="AR5" s="17">
        <f t="shared" si="10"/>
        <v>13</v>
      </c>
      <c r="AS5" s="17">
        <f t="shared" si="11"/>
        <v>23</v>
      </c>
      <c r="AT5" s="17">
        <f t="shared" si="12"/>
        <v>43</v>
      </c>
      <c r="AU5" s="17">
        <f t="shared" si="13"/>
        <v>24</v>
      </c>
      <c r="AV5" s="17">
        <f t="shared" si="14"/>
        <v>33</v>
      </c>
      <c r="AW5" s="17">
        <f t="shared" si="18"/>
        <v>0.56666666666666754</v>
      </c>
      <c r="AX5" s="17">
        <f t="shared" ca="1" si="19"/>
        <v>10.821013329189324</v>
      </c>
      <c r="AY5" s="17">
        <f t="shared" ca="1" si="20"/>
        <v>9.3712581837396556</v>
      </c>
      <c r="AZ5" s="17">
        <f t="shared" ca="1" si="21"/>
        <v>12.441526672409189</v>
      </c>
      <c r="BA5" s="17">
        <f t="shared" ca="1" si="22"/>
        <v>14.178754610277842</v>
      </c>
      <c r="BB5" s="17">
        <f t="shared" ca="1" si="23"/>
        <v>18.456096170217293</v>
      </c>
      <c r="BC5" s="17">
        <f t="shared" ca="1" si="24"/>
        <v>20.047003895967535</v>
      </c>
      <c r="BD5" s="17">
        <f t="shared" ca="1" si="25"/>
        <v>19.228323782610197</v>
      </c>
      <c r="BE5" s="17">
        <v>0</v>
      </c>
      <c r="BG5" s="17">
        <v>-28</v>
      </c>
      <c r="BH5" s="17">
        <f t="shared" si="26"/>
        <v>-0.11603818721250328</v>
      </c>
      <c r="BI5" s="17">
        <f t="shared" si="27"/>
        <v>-1.3038187212503274</v>
      </c>
      <c r="BJ5" s="17">
        <f t="shared" si="28"/>
        <v>1.0831224299351061E-3</v>
      </c>
      <c r="BK5" s="17">
        <f t="shared" si="29"/>
        <v>0.15402204674774553</v>
      </c>
      <c r="BL5" s="17">
        <f t="shared" si="30"/>
        <v>3</v>
      </c>
      <c r="BM5" s="17">
        <f t="shared" si="31"/>
        <v>-1.3038187212503274</v>
      </c>
      <c r="BN5" s="17">
        <f t="shared" si="32"/>
        <v>-5000</v>
      </c>
      <c r="BO5" s="17">
        <f t="shared" si="15"/>
        <v>-1.3038187212503274</v>
      </c>
      <c r="BP5" s="17">
        <f t="shared" si="15"/>
        <v>-5000</v>
      </c>
      <c r="BQ5" s="17">
        <f t="shared" si="15"/>
        <v>-5000</v>
      </c>
      <c r="BR5" s="17">
        <f t="shared" si="15"/>
        <v>-5000</v>
      </c>
      <c r="BS5" s="17">
        <f t="shared" si="15"/>
        <v>-5000</v>
      </c>
      <c r="BT5" s="17">
        <v>3</v>
      </c>
      <c r="BU5" s="17">
        <f t="shared" si="33"/>
        <v>46</v>
      </c>
      <c r="BV5" s="17">
        <f t="shared" si="34"/>
        <v>14</v>
      </c>
      <c r="BW5" s="17">
        <f t="shared" si="35"/>
        <v>18</v>
      </c>
      <c r="BX5" s="17">
        <f t="shared" si="36"/>
        <v>9</v>
      </c>
      <c r="BY5" s="17">
        <f t="shared" si="37"/>
        <v>9</v>
      </c>
      <c r="BZ5" s="17">
        <f t="shared" si="38"/>
        <v>3</v>
      </c>
      <c r="CA5" s="17">
        <f t="shared" si="39"/>
        <v>12</v>
      </c>
      <c r="CB5" s="17">
        <f t="shared" si="40"/>
        <v>-1.3038187212503274</v>
      </c>
      <c r="CC5" s="17">
        <f t="shared" ca="1" si="41"/>
        <v>21.907872557382674</v>
      </c>
      <c r="CD5" s="17">
        <f t="shared" ca="1" si="42"/>
        <v>12.349312438294321</v>
      </c>
      <c r="CE5" s="17">
        <f t="shared" ca="1" si="43"/>
        <v>20.239995924843324</v>
      </c>
      <c r="CF5" s="17">
        <f t="shared" ca="1" si="44"/>
        <v>16.941252017806281</v>
      </c>
      <c r="CG5" s="17">
        <f t="shared" ca="1" si="45"/>
        <v>13.626060383879727</v>
      </c>
      <c r="CH5" s="17">
        <f t="shared" ca="1" si="46"/>
        <v>-500.00405015609851</v>
      </c>
      <c r="CI5" s="17">
        <f t="shared" ca="1" si="47"/>
        <v>11.529443577925695</v>
      </c>
      <c r="CJ5" s="17">
        <v>0</v>
      </c>
      <c r="CK5" s="17">
        <v>2</v>
      </c>
      <c r="CL5" s="17">
        <f t="shared" ref="CL5:CL68" si="48">10+10*SIN(CK5*$Y$4)*COS(1000/CK5+$Y$5*20)</f>
        <v>9.2081867163731772</v>
      </c>
      <c r="CM5" s="17">
        <f t="shared" ref="CM5:CM68" si="49">COS(CK5+30*$Y$4)*COS(100/CK5)</f>
        <v>-0.62340958667400215</v>
      </c>
      <c r="CN5" s="17">
        <f t="shared" ref="CN5:CN68" si="50">10+10*SIN(CK5*$Y$4)*COS(933/CK5+$Y$5*20)</f>
        <v>11.326208763038975</v>
      </c>
      <c r="CO5" s="17">
        <f t="shared" ref="CO5:CO68" si="51">COS(CK5+30*$Y$4)*COS(122/CK5)</f>
        <v>0.16674476554536463</v>
      </c>
    </row>
    <row r="6" spans="3:93" x14ac:dyDescent="0.2">
      <c r="C6" s="11"/>
      <c r="D6" s="12"/>
      <c r="E6" s="9"/>
      <c r="F6" s="9"/>
      <c r="G6" s="9"/>
      <c r="H6" s="9"/>
      <c r="I6" s="10"/>
      <c r="Y6" s="19">
        <f>D7</f>
        <v>1.59</v>
      </c>
      <c r="AA6" s="17">
        <f t="shared" si="17"/>
        <v>-9.5999999999999988E-2</v>
      </c>
      <c r="AB6" s="17">
        <f t="shared" si="1"/>
        <v>-6.0304151493923909E-2</v>
      </c>
      <c r="AC6" s="19">
        <f t="shared" si="2"/>
        <v>0.81085634109912763</v>
      </c>
      <c r="AD6" s="17">
        <f t="shared" si="3"/>
        <v>2.1567704539765856E-3</v>
      </c>
      <c r="AE6" s="17">
        <f t="shared" si="4"/>
        <v>1.6278768587505179E-2</v>
      </c>
      <c r="AF6" s="17">
        <f t="shared" si="5"/>
        <v>6</v>
      </c>
      <c r="AG6" s="17">
        <f t="shared" si="6"/>
        <v>4</v>
      </c>
      <c r="AH6" s="17">
        <f t="shared" si="7"/>
        <v>-5000</v>
      </c>
      <c r="AI6" s="17">
        <f t="shared" si="7"/>
        <v>-5000</v>
      </c>
      <c r="AJ6" s="17">
        <f t="shared" si="7"/>
        <v>-5000</v>
      </c>
      <c r="AK6" s="17">
        <f t="shared" si="7"/>
        <v>-5000</v>
      </c>
      <c r="AL6" s="17">
        <f t="shared" si="7"/>
        <v>-5000</v>
      </c>
      <c r="AM6" s="17">
        <f t="shared" si="7"/>
        <v>-9.5999999999999988E-2</v>
      </c>
      <c r="AN6" s="17">
        <f t="shared" si="7"/>
        <v>-5000</v>
      </c>
      <c r="AO6" s="17">
        <v>4</v>
      </c>
      <c r="AP6" s="17">
        <f t="shared" si="8"/>
        <v>14</v>
      </c>
      <c r="AQ6" s="17">
        <f t="shared" si="9"/>
        <v>5</v>
      </c>
      <c r="AR6" s="17">
        <f t="shared" si="10"/>
        <v>13</v>
      </c>
      <c r="AS6" s="17">
        <f t="shared" si="11"/>
        <v>23</v>
      </c>
      <c r="AT6" s="17">
        <f t="shared" si="12"/>
        <v>43</v>
      </c>
      <c r="AU6" s="17">
        <f t="shared" si="13"/>
        <v>23</v>
      </c>
      <c r="AV6" s="17">
        <f t="shared" si="14"/>
        <v>33</v>
      </c>
      <c r="AW6" s="17">
        <f t="shared" si="18"/>
        <v>0.7000000000000004</v>
      </c>
      <c r="AX6" s="17">
        <f t="shared" ca="1" si="19"/>
        <v>10.710862781688981</v>
      </c>
      <c r="AY6" s="17">
        <f t="shared" ca="1" si="20"/>
        <v>9.2408964918345475</v>
      </c>
      <c r="AZ6" s="17">
        <f t="shared" ca="1" si="21"/>
        <v>12.295215753053499</v>
      </c>
      <c r="BA6" s="17">
        <f t="shared" ca="1" si="22"/>
        <v>14.032192302073902</v>
      </c>
      <c r="BB6" s="17">
        <f t="shared" ca="1" si="23"/>
        <v>18.28501835938766</v>
      </c>
      <c r="BC6" s="17">
        <f t="shared" ca="1" si="24"/>
        <v>19.888979240199596</v>
      </c>
      <c r="BD6" s="17">
        <f t="shared" ca="1" si="25"/>
        <v>19.085878533628136</v>
      </c>
      <c r="BE6" s="17">
        <v>0</v>
      </c>
      <c r="BG6" s="17">
        <v>-27</v>
      </c>
      <c r="BH6" s="17">
        <f t="shared" si="26"/>
        <v>-0.11188698451648187</v>
      </c>
      <c r="BI6" s="17">
        <f t="shared" si="27"/>
        <v>-0.88869845164818595</v>
      </c>
      <c r="BJ6" s="17">
        <f t="shared" si="28"/>
        <v>1.7523360046485981E-3</v>
      </c>
      <c r="BK6" s="17">
        <f t="shared" si="29"/>
        <v>0.17572221972645513</v>
      </c>
      <c r="BL6" s="17">
        <f t="shared" si="30"/>
        <v>3</v>
      </c>
      <c r="BM6" s="17">
        <f t="shared" si="31"/>
        <v>-0.88869845164818595</v>
      </c>
      <c r="BN6" s="17">
        <f t="shared" si="32"/>
        <v>-5000</v>
      </c>
      <c r="BO6" s="17">
        <f t="shared" si="15"/>
        <v>-0.88869845164818595</v>
      </c>
      <c r="BP6" s="17">
        <f t="shared" si="15"/>
        <v>-5000</v>
      </c>
      <c r="BQ6" s="17">
        <f t="shared" si="15"/>
        <v>-5000</v>
      </c>
      <c r="BR6" s="17">
        <f t="shared" si="15"/>
        <v>-5000</v>
      </c>
      <c r="BS6" s="17">
        <f t="shared" si="15"/>
        <v>-5000</v>
      </c>
      <c r="BT6" s="17">
        <v>4</v>
      </c>
      <c r="BU6" s="17">
        <f t="shared" si="33"/>
        <v>45</v>
      </c>
      <c r="BV6" s="17">
        <f t="shared" si="34"/>
        <v>14</v>
      </c>
      <c r="BW6" s="17">
        <f t="shared" si="35"/>
        <v>17</v>
      </c>
      <c r="BX6" s="17">
        <f t="shared" si="36"/>
        <v>9</v>
      </c>
      <c r="BY6" s="17">
        <f t="shared" si="37"/>
        <v>9</v>
      </c>
      <c r="BZ6" s="17">
        <f t="shared" si="38"/>
        <v>3</v>
      </c>
      <c r="CA6" s="17">
        <f t="shared" si="39"/>
        <v>12</v>
      </c>
      <c r="CB6" s="17">
        <f t="shared" si="40"/>
        <v>-0.88869845164818595</v>
      </c>
      <c r="CC6" s="17">
        <f t="shared" ca="1" si="41"/>
        <v>21.479089231937227</v>
      </c>
      <c r="CD6" s="17">
        <f t="shared" ca="1" si="42"/>
        <v>11.52224224264725</v>
      </c>
      <c r="CE6" s="17">
        <f t="shared" ca="1" si="43"/>
        <v>19.839256051785569</v>
      </c>
      <c r="CF6" s="17">
        <f t="shared" ca="1" si="44"/>
        <v>15.251283014928784</v>
      </c>
      <c r="CG6" s="17">
        <f t="shared" ca="1" si="45"/>
        <v>11.955622699607298</v>
      </c>
      <c r="CH6" s="17" t="e">
        <f t="shared" ca="1" si="46"/>
        <v>#N/A</v>
      </c>
      <c r="CI6" s="17">
        <f t="shared" ca="1" si="47"/>
        <v>11.134598002079002</v>
      </c>
      <c r="CJ6" s="17">
        <v>0</v>
      </c>
      <c r="CK6" s="17">
        <v>3</v>
      </c>
      <c r="CL6" s="17">
        <f t="shared" si="48"/>
        <v>10.907961338106933</v>
      </c>
      <c r="CM6" s="17">
        <f t="shared" si="49"/>
        <v>-9.9616101744788535E-2</v>
      </c>
      <c r="CN6" s="17">
        <f t="shared" si="50"/>
        <v>9.7413084609642624</v>
      </c>
      <c r="CO6" s="17">
        <f t="shared" si="51"/>
        <v>-0.28880733006729536</v>
      </c>
    </row>
    <row r="7" spans="3:93" x14ac:dyDescent="0.2">
      <c r="C7" s="6" t="s">
        <v>5</v>
      </c>
      <c r="D7" s="12">
        <f>G7/100</f>
        <v>1.59</v>
      </c>
      <c r="E7" s="8" t="s">
        <v>1</v>
      </c>
      <c r="F7" s="9"/>
      <c r="G7" s="9">
        <v>159</v>
      </c>
      <c r="H7" s="9"/>
      <c r="I7" s="10"/>
      <c r="AA7" s="17">
        <f t="shared" si="17"/>
        <v>-9.4666666666666649E-2</v>
      </c>
      <c r="AB7" s="17">
        <f t="shared" si="1"/>
        <v>-5.946858096993405E-2</v>
      </c>
      <c r="AC7" s="19">
        <f t="shared" si="2"/>
        <v>0.72117731629107484</v>
      </c>
      <c r="AD7" s="17">
        <f t="shared" si="3"/>
        <v>1.6188126558208565E-3</v>
      </c>
      <c r="AE7" s="17">
        <f t="shared" si="4"/>
        <v>7.8488962052399754E-3</v>
      </c>
      <c r="AF7" s="17">
        <f t="shared" si="5"/>
        <v>6</v>
      </c>
      <c r="AG7" s="17">
        <f t="shared" si="6"/>
        <v>5</v>
      </c>
      <c r="AH7" s="17">
        <f t="shared" si="7"/>
        <v>-5000</v>
      </c>
      <c r="AI7" s="17">
        <f t="shared" si="7"/>
        <v>-5000</v>
      </c>
      <c r="AJ7" s="17">
        <f t="shared" si="7"/>
        <v>-5000</v>
      </c>
      <c r="AK7" s="17">
        <f t="shared" si="7"/>
        <v>-5000</v>
      </c>
      <c r="AL7" s="17">
        <f t="shared" si="7"/>
        <v>-5000</v>
      </c>
      <c r="AM7" s="17">
        <f t="shared" si="7"/>
        <v>-9.4666666666666649E-2</v>
      </c>
      <c r="AN7" s="17">
        <f t="shared" si="7"/>
        <v>-5000</v>
      </c>
      <c r="AO7" s="17">
        <v>5</v>
      </c>
      <c r="AP7" s="17">
        <f t="shared" si="8"/>
        <v>14</v>
      </c>
      <c r="AQ7" s="17">
        <f t="shared" si="9"/>
        <v>5</v>
      </c>
      <c r="AR7" s="17">
        <f t="shared" si="10"/>
        <v>13</v>
      </c>
      <c r="AS7" s="17">
        <f t="shared" si="11"/>
        <v>23</v>
      </c>
      <c r="AT7" s="17">
        <f t="shared" si="12"/>
        <v>43</v>
      </c>
      <c r="AU7" s="17">
        <f t="shared" si="13"/>
        <v>22</v>
      </c>
      <c r="AV7" s="17">
        <f t="shared" si="14"/>
        <v>33</v>
      </c>
      <c r="AW7" s="17">
        <f t="shared" si="18"/>
        <v>0.83333333333333504</v>
      </c>
      <c r="AX7" s="17">
        <f t="shared" ca="1" si="19"/>
        <v>10.565212344878905</v>
      </c>
      <c r="AY7" s="17">
        <f t="shared" ca="1" si="20"/>
        <v>-9.676842621321704</v>
      </c>
      <c r="AZ7" s="17">
        <f t="shared" ca="1" si="21"/>
        <v>12.16950951131215</v>
      </c>
      <c r="BA7" s="17">
        <f t="shared" ca="1" si="22"/>
        <v>13.914541591450741</v>
      </c>
      <c r="BB7" s="17">
        <f t="shared" ca="1" si="23"/>
        <v>17.344608655931371</v>
      </c>
      <c r="BC7" s="17">
        <f t="shared" ca="1" si="24"/>
        <v>19.755756650609449</v>
      </c>
      <c r="BD7" s="17">
        <f t="shared" ca="1" si="25"/>
        <v>18.019564056787587</v>
      </c>
      <c r="BE7" s="17">
        <v>0</v>
      </c>
      <c r="BG7" s="17">
        <v>-26</v>
      </c>
      <c r="BH7" s="17">
        <f t="shared" si="26"/>
        <v>-0.10773654560736089</v>
      </c>
      <c r="BI7" s="17">
        <f t="shared" si="27"/>
        <v>-0.47365456073608919</v>
      </c>
      <c r="BJ7" s="17">
        <f t="shared" si="28"/>
        <v>4.4748756243225495E-4</v>
      </c>
      <c r="BK7" s="17">
        <f t="shared" si="29"/>
        <v>0.12089427771934629</v>
      </c>
      <c r="BL7" s="17">
        <f t="shared" si="30"/>
        <v>2</v>
      </c>
      <c r="BM7" s="17">
        <f t="shared" si="31"/>
        <v>-0.47365456073608919</v>
      </c>
      <c r="BN7" s="17">
        <f t="shared" si="32"/>
        <v>-5000</v>
      </c>
      <c r="BO7" s="17">
        <f t="shared" si="15"/>
        <v>-5000</v>
      </c>
      <c r="BP7" s="17">
        <f t="shared" si="15"/>
        <v>-5000</v>
      </c>
      <c r="BQ7" s="17">
        <f t="shared" si="15"/>
        <v>-5000</v>
      </c>
      <c r="BR7" s="17">
        <f t="shared" si="15"/>
        <v>-5000</v>
      </c>
      <c r="BS7" s="17">
        <f t="shared" si="15"/>
        <v>-5000</v>
      </c>
      <c r="BT7" s="17">
        <v>5</v>
      </c>
      <c r="BU7" s="17">
        <f t="shared" si="33"/>
        <v>44</v>
      </c>
      <c r="BV7" s="17">
        <f t="shared" si="34"/>
        <v>14</v>
      </c>
      <c r="BW7" s="17">
        <f t="shared" si="35"/>
        <v>19</v>
      </c>
      <c r="BX7" s="17">
        <f t="shared" si="36"/>
        <v>9</v>
      </c>
      <c r="BY7" s="17">
        <f t="shared" si="37"/>
        <v>9</v>
      </c>
      <c r="BZ7" s="17">
        <f t="shared" si="38"/>
        <v>3</v>
      </c>
      <c r="CA7" s="17">
        <f t="shared" si="39"/>
        <v>12</v>
      </c>
      <c r="CB7" s="17">
        <f t="shared" si="40"/>
        <v>-0.47365456073608919</v>
      </c>
      <c r="CC7" s="17">
        <f t="shared" ca="1" si="41"/>
        <v>21.056080022747949</v>
      </c>
      <c r="CD7" s="17">
        <f t="shared" ca="1" si="42"/>
        <v>11.145399285332019</v>
      </c>
      <c r="CE7" s="17">
        <f t="shared" ca="1" si="43"/>
        <v>19.01520130456306</v>
      </c>
      <c r="CF7" s="17">
        <f t="shared" ca="1" si="44"/>
        <v>5.3396362522760112</v>
      </c>
      <c r="CG7" s="17">
        <f t="shared" ca="1" si="45"/>
        <v>8.6477165995792848</v>
      </c>
      <c r="CH7" s="17" t="e">
        <f t="shared" ca="1" si="46"/>
        <v>#N/A</v>
      </c>
      <c r="CI7" s="17">
        <f t="shared" ca="1" si="47"/>
        <v>10.710567565597835</v>
      </c>
      <c r="CJ7" s="17">
        <v>0</v>
      </c>
      <c r="CK7" s="17">
        <v>4</v>
      </c>
      <c r="CL7" s="17">
        <f t="shared" si="48"/>
        <v>7.5518126973451505</v>
      </c>
      <c r="CM7" s="17">
        <f t="shared" si="49"/>
        <v>0.95444543033334017</v>
      </c>
      <c r="CN7" s="17">
        <f t="shared" si="50"/>
        <v>12.106386188306683</v>
      </c>
      <c r="CO7" s="17">
        <f t="shared" si="51"/>
        <v>0.58646997996207495</v>
      </c>
    </row>
    <row r="8" spans="3:93" x14ac:dyDescent="0.2">
      <c r="C8" s="13"/>
      <c r="D8" s="14"/>
      <c r="E8" s="14"/>
      <c r="F8" s="14"/>
      <c r="G8" s="14"/>
      <c r="H8" s="14"/>
      <c r="I8" s="15"/>
      <c r="AA8" s="17">
        <f t="shared" si="17"/>
        <v>-9.333333333333331E-2</v>
      </c>
      <c r="AB8" s="17">
        <f t="shared" si="1"/>
        <v>-5.86329273003404E-2</v>
      </c>
      <c r="AC8" s="19">
        <f t="shared" si="2"/>
        <v>6.6222767556605721E-5</v>
      </c>
      <c r="AD8" s="17">
        <f t="shared" si="3"/>
        <v>9.4425492102482396E-4</v>
      </c>
      <c r="AE8" s="17">
        <f t="shared" si="4"/>
        <v>3.9136434927645066E-23</v>
      </c>
      <c r="AF8" s="17">
        <f t="shared" si="5"/>
        <v>6</v>
      </c>
      <c r="AG8" s="17">
        <f t="shared" si="6"/>
        <v>7</v>
      </c>
      <c r="AH8" s="17">
        <f t="shared" si="7"/>
        <v>-5000</v>
      </c>
      <c r="AI8" s="17">
        <f t="shared" si="7"/>
        <v>-5000</v>
      </c>
      <c r="AJ8" s="17">
        <f t="shared" si="7"/>
        <v>-5000</v>
      </c>
      <c r="AK8" s="17">
        <f t="shared" si="7"/>
        <v>-5000</v>
      </c>
      <c r="AL8" s="17">
        <f t="shared" si="7"/>
        <v>-5000</v>
      </c>
      <c r="AM8" s="17">
        <f t="shared" si="7"/>
        <v>-9.333333333333331E-2</v>
      </c>
      <c r="AN8" s="17">
        <f t="shared" si="7"/>
        <v>-5000</v>
      </c>
      <c r="AO8" s="17">
        <v>6</v>
      </c>
      <c r="AP8" s="17">
        <f t="shared" si="8"/>
        <v>14</v>
      </c>
      <c r="AQ8" s="17">
        <f t="shared" si="9"/>
        <v>5</v>
      </c>
      <c r="AR8" s="17">
        <f t="shared" si="10"/>
        <v>13</v>
      </c>
      <c r="AS8" s="17">
        <f t="shared" si="11"/>
        <v>23</v>
      </c>
      <c r="AT8" s="17">
        <f t="shared" si="12"/>
        <v>43</v>
      </c>
      <c r="AU8" s="17">
        <f t="shared" si="13"/>
        <v>21</v>
      </c>
      <c r="AV8" s="17">
        <f t="shared" si="14"/>
        <v>33</v>
      </c>
      <c r="AW8" s="17">
        <f t="shared" si="18"/>
        <v>0.96666666666666967</v>
      </c>
      <c r="AX8" s="17">
        <f t="shared" ca="1" si="19"/>
        <v>10.424569237915732</v>
      </c>
      <c r="AY8" s="17" t="e">
        <f t="shared" ca="1" si="20"/>
        <v>#N/A</v>
      </c>
      <c r="AZ8" s="17">
        <f t="shared" ca="1" si="21"/>
        <v>11.510996965469651</v>
      </c>
      <c r="BA8" s="17">
        <f t="shared" ca="1" si="22"/>
        <v>13.764884477803363</v>
      </c>
      <c r="BB8" s="17">
        <f t="shared" ca="1" si="23"/>
        <v>17.214823406042097</v>
      </c>
      <c r="BC8" s="17">
        <f t="shared" ca="1" si="24"/>
        <v>19.63551613873388</v>
      </c>
      <c r="BD8" s="17">
        <f t="shared" ca="1" si="25"/>
        <v>17.875049078414087</v>
      </c>
      <c r="BE8" s="17">
        <v>0</v>
      </c>
      <c r="BG8" s="17">
        <v>-25</v>
      </c>
      <c r="BH8" s="17">
        <f t="shared" si="26"/>
        <v>-0.10358684179841901</v>
      </c>
      <c r="BI8" s="17">
        <f t="shared" si="27"/>
        <v>-5.8684179841901607E-2</v>
      </c>
      <c r="BJ8" s="17">
        <f t="shared" si="28"/>
        <v>2.7483458128774819E-4</v>
      </c>
      <c r="BK8" s="17">
        <f t="shared" si="29"/>
        <v>0.10577989146200019</v>
      </c>
      <c r="BL8" s="17">
        <f t="shared" si="30"/>
        <v>2</v>
      </c>
      <c r="BM8" s="17">
        <f t="shared" si="31"/>
        <v>-5.8684179841901607E-2</v>
      </c>
      <c r="BN8" s="17">
        <f t="shared" si="32"/>
        <v>-5000</v>
      </c>
      <c r="BO8" s="17">
        <f t="shared" si="15"/>
        <v>-5000</v>
      </c>
      <c r="BP8" s="17">
        <f t="shared" si="15"/>
        <v>-5000</v>
      </c>
      <c r="BQ8" s="17">
        <f t="shared" si="15"/>
        <v>-5000</v>
      </c>
      <c r="BR8" s="17">
        <f t="shared" si="15"/>
        <v>-5000</v>
      </c>
      <c r="BS8" s="17">
        <f t="shared" si="15"/>
        <v>-5000</v>
      </c>
      <c r="BT8" s="17">
        <v>6</v>
      </c>
      <c r="BU8" s="17">
        <f t="shared" si="33"/>
        <v>43</v>
      </c>
      <c r="BV8" s="17">
        <f t="shared" si="34"/>
        <v>14</v>
      </c>
      <c r="BW8" s="17">
        <f t="shared" si="35"/>
        <v>19</v>
      </c>
      <c r="BX8" s="17">
        <f t="shared" si="36"/>
        <v>9</v>
      </c>
      <c r="BY8" s="17">
        <f t="shared" si="37"/>
        <v>9</v>
      </c>
      <c r="BZ8" s="17">
        <f t="shared" si="38"/>
        <v>3</v>
      </c>
      <c r="CA8" s="17">
        <f t="shared" si="39"/>
        <v>12</v>
      </c>
      <c r="CB8" s="17">
        <f t="shared" si="40"/>
        <v>-5.8684179841901607E-2</v>
      </c>
      <c r="CC8" s="17">
        <f t="shared" ca="1" si="41"/>
        <v>20.671851819133909</v>
      </c>
      <c r="CD8" s="17">
        <f t="shared" ca="1" si="42"/>
        <v>10.737234447715073</v>
      </c>
      <c r="CE8" s="17">
        <f t="shared" ca="1" si="43"/>
        <v>18.166858127434409</v>
      </c>
      <c r="CF8" s="17">
        <f t="shared" ca="1" si="44"/>
        <v>3.6695176471521247</v>
      </c>
      <c r="CG8" s="17">
        <f t="shared" ca="1" si="45"/>
        <v>6.9877186356751606</v>
      </c>
      <c r="CH8" s="17" t="e">
        <f t="shared" ca="1" si="46"/>
        <v>#N/A</v>
      </c>
      <c r="CI8" s="17">
        <f t="shared" ca="1" si="47"/>
        <v>10.283447320770572</v>
      </c>
      <c r="CJ8" s="17">
        <v>0</v>
      </c>
      <c r="CK8" s="17">
        <v>5</v>
      </c>
      <c r="CL8" s="17">
        <f t="shared" si="48"/>
        <v>7.3956648186163472</v>
      </c>
      <c r="CM8" s="17">
        <f t="shared" si="49"/>
        <v>0.30495760401301247</v>
      </c>
      <c r="CN8" s="17">
        <f t="shared" si="50"/>
        <v>6.7637619868625727</v>
      </c>
      <c r="CO8" s="17">
        <f t="shared" si="51"/>
        <v>0.55549678128704816</v>
      </c>
    </row>
    <row r="9" spans="3:93" x14ac:dyDescent="0.2">
      <c r="AA9" s="17">
        <f t="shared" si="17"/>
        <v>-9.1999999999999971E-2</v>
      </c>
      <c r="AB9" s="17">
        <f t="shared" si="1"/>
        <v>-5.7797191640006941E-2</v>
      </c>
      <c r="AC9" s="19">
        <f t="shared" si="2"/>
        <v>0.70660095295703018</v>
      </c>
      <c r="AD9" s="17">
        <f t="shared" si="3"/>
        <v>3.4453964374927349E-4</v>
      </c>
      <c r="AE9" s="17">
        <f t="shared" si="4"/>
        <v>3.2695704093149746E-3</v>
      </c>
      <c r="AF9" s="17">
        <f t="shared" si="5"/>
        <v>7</v>
      </c>
      <c r="AG9" s="17">
        <f t="shared" si="6"/>
        <v>5</v>
      </c>
      <c r="AH9" s="17">
        <f t="shared" si="7"/>
        <v>-5000</v>
      </c>
      <c r="AI9" s="17">
        <f t="shared" si="7"/>
        <v>-5000</v>
      </c>
      <c r="AJ9" s="17">
        <f t="shared" si="7"/>
        <v>-5000</v>
      </c>
      <c r="AK9" s="17">
        <f t="shared" si="7"/>
        <v>-5000</v>
      </c>
      <c r="AL9" s="17">
        <f t="shared" si="7"/>
        <v>-5000</v>
      </c>
      <c r="AM9" s="17">
        <f t="shared" si="7"/>
        <v>-5000</v>
      </c>
      <c r="AN9" s="17">
        <f t="shared" si="7"/>
        <v>-9.1999999999999971E-2</v>
      </c>
      <c r="AO9" s="17">
        <v>7</v>
      </c>
      <c r="AP9" s="17">
        <f t="shared" si="8"/>
        <v>14</v>
      </c>
      <c r="AQ9" s="17">
        <f t="shared" si="9"/>
        <v>5</v>
      </c>
      <c r="AR9" s="17">
        <f t="shared" si="10"/>
        <v>13</v>
      </c>
      <c r="AS9" s="17">
        <f t="shared" si="11"/>
        <v>23</v>
      </c>
      <c r="AT9" s="17">
        <f t="shared" si="12"/>
        <v>43</v>
      </c>
      <c r="AU9" s="17">
        <f t="shared" si="13"/>
        <v>27</v>
      </c>
      <c r="AV9" s="17">
        <f t="shared" si="14"/>
        <v>32</v>
      </c>
      <c r="AW9" s="17">
        <f t="shared" si="18"/>
        <v>1.1000000000000025</v>
      </c>
      <c r="AX9" s="17">
        <f t="shared" ca="1" si="19"/>
        <v>10.324201058007972</v>
      </c>
      <c r="AY9" s="17" t="e">
        <f t="shared" ca="1" si="20"/>
        <v>#N/A</v>
      </c>
      <c r="AZ9" s="17">
        <f t="shared" ca="1" si="21"/>
        <v>9.0768805059256952</v>
      </c>
      <c r="BA9" s="17">
        <f t="shared" ca="1" si="22"/>
        <v>13.637683301458017</v>
      </c>
      <c r="BB9" s="17">
        <f t="shared" ca="1" si="23"/>
        <v>17.107769823928077</v>
      </c>
      <c r="BC9" s="17">
        <f t="shared" ca="1" si="24"/>
        <v>18.974574602079105</v>
      </c>
      <c r="BD9" s="17">
        <f t="shared" ca="1" si="25"/>
        <v>17.773750230259388</v>
      </c>
      <c r="BE9" s="17">
        <v>0</v>
      </c>
      <c r="BG9" s="17">
        <v>-24</v>
      </c>
      <c r="BH9" s="17">
        <f t="shared" si="26"/>
        <v>-9.9437844448353643E-2</v>
      </c>
      <c r="BI9" s="17">
        <f t="shared" si="27"/>
        <v>0.35621555516463593</v>
      </c>
      <c r="BJ9" s="17">
        <f t="shared" si="28"/>
        <v>2.0597728691819036E-3</v>
      </c>
      <c r="BK9" s="17">
        <f t="shared" si="29"/>
        <v>0.18367924743779737</v>
      </c>
      <c r="BL9" s="17">
        <f t="shared" si="30"/>
        <v>3</v>
      </c>
      <c r="BM9" s="17">
        <f t="shared" si="31"/>
        <v>0.35621555516463593</v>
      </c>
      <c r="BN9" s="17">
        <f t="shared" si="32"/>
        <v>-5000</v>
      </c>
      <c r="BO9" s="17">
        <f t="shared" si="15"/>
        <v>0.35621555516463593</v>
      </c>
      <c r="BP9" s="17">
        <f t="shared" si="15"/>
        <v>-5000</v>
      </c>
      <c r="BQ9" s="17">
        <f t="shared" si="15"/>
        <v>-5000</v>
      </c>
      <c r="BR9" s="17">
        <f t="shared" si="15"/>
        <v>-5000</v>
      </c>
      <c r="BS9" s="17">
        <f t="shared" si="15"/>
        <v>-5000</v>
      </c>
      <c r="BT9" s="17">
        <v>7</v>
      </c>
      <c r="BU9" s="17">
        <f t="shared" si="33"/>
        <v>42</v>
      </c>
      <c r="BV9" s="17">
        <f t="shared" si="34"/>
        <v>14</v>
      </c>
      <c r="BW9" s="17">
        <f t="shared" si="35"/>
        <v>16</v>
      </c>
      <c r="BX9" s="17">
        <f t="shared" si="36"/>
        <v>9</v>
      </c>
      <c r="BY9" s="17">
        <f t="shared" si="37"/>
        <v>9</v>
      </c>
      <c r="BZ9" s="17">
        <f t="shared" si="38"/>
        <v>3</v>
      </c>
      <c r="CA9" s="17">
        <f t="shared" si="39"/>
        <v>12</v>
      </c>
      <c r="CB9" s="17">
        <f t="shared" si="40"/>
        <v>0.35621555516463593</v>
      </c>
      <c r="CC9" s="17">
        <f t="shared" ca="1" si="41"/>
        <v>20.25597786442351</v>
      </c>
      <c r="CD9" s="17">
        <f t="shared" ca="1" si="42"/>
        <v>10.286023161230585</v>
      </c>
      <c r="CE9" s="17">
        <f t="shared" ca="1" si="43"/>
        <v>16.503864364339268</v>
      </c>
      <c r="CF9" s="17">
        <f t="shared" ca="1" si="44"/>
        <v>3.2413326126710755</v>
      </c>
      <c r="CG9" s="17">
        <f t="shared" ca="1" si="45"/>
        <v>6.1693496233385225</v>
      </c>
      <c r="CH9" s="17" t="e">
        <f t="shared" ca="1" si="46"/>
        <v>#N/A</v>
      </c>
      <c r="CI9" s="17">
        <f t="shared" ca="1" si="47"/>
        <v>9.9057226603247415</v>
      </c>
      <c r="CJ9" s="17">
        <v>0</v>
      </c>
      <c r="CK9" s="17">
        <v>6</v>
      </c>
      <c r="CL9" s="17">
        <f t="shared" si="48"/>
        <v>8.8069239523337579</v>
      </c>
      <c r="CM9" s="17">
        <f t="shared" si="49"/>
        <v>8.9282048524600532E-2</v>
      </c>
      <c r="CN9" s="17">
        <f t="shared" si="50"/>
        <v>6.1250179263061968</v>
      </c>
      <c r="CO9" s="17">
        <f t="shared" si="51"/>
        <v>-1.3504478103712914E-2</v>
      </c>
    </row>
    <row r="10" spans="3:93" x14ac:dyDescent="0.2">
      <c r="Y10" s="17">
        <v>632.79999999999995</v>
      </c>
      <c r="AA10" s="17">
        <f t="shared" si="17"/>
        <v>-9.0666666666666632E-2</v>
      </c>
      <c r="AB10" s="17">
        <f t="shared" si="1"/>
        <v>-5.6961375144482393E-2</v>
      </c>
      <c r="AC10" s="19">
        <f t="shared" si="2"/>
        <v>0.82298521246681833</v>
      </c>
      <c r="AD10" s="17">
        <f t="shared" si="3"/>
        <v>2.111296137007175E-5</v>
      </c>
      <c r="AE10" s="17">
        <f t="shared" si="4"/>
        <v>1.7347413697780033E-3</v>
      </c>
      <c r="AF10" s="17">
        <f t="shared" si="5"/>
        <v>7</v>
      </c>
      <c r="AG10" s="17">
        <f t="shared" si="6"/>
        <v>6</v>
      </c>
      <c r="AH10" s="17">
        <f t="shared" si="7"/>
        <v>-5000</v>
      </c>
      <c r="AI10" s="17">
        <f t="shared" si="7"/>
        <v>-5000</v>
      </c>
      <c r="AJ10" s="17">
        <f t="shared" si="7"/>
        <v>-5000</v>
      </c>
      <c r="AK10" s="17">
        <f t="shared" si="7"/>
        <v>-5000</v>
      </c>
      <c r="AL10" s="17">
        <f t="shared" si="7"/>
        <v>-5000</v>
      </c>
      <c r="AM10" s="17">
        <f t="shared" si="7"/>
        <v>-5000</v>
      </c>
      <c r="AN10" s="17">
        <f t="shared" si="7"/>
        <v>-9.0666666666666632E-2</v>
      </c>
      <c r="AO10" s="17">
        <v>8</v>
      </c>
      <c r="AP10" s="17">
        <f t="shared" si="8"/>
        <v>14</v>
      </c>
      <c r="AQ10" s="17">
        <f t="shared" si="9"/>
        <v>5</v>
      </c>
      <c r="AR10" s="17">
        <f t="shared" si="10"/>
        <v>13</v>
      </c>
      <c r="AS10" s="17">
        <f t="shared" si="11"/>
        <v>23</v>
      </c>
      <c r="AT10" s="17">
        <f t="shared" si="12"/>
        <v>43</v>
      </c>
      <c r="AU10" s="17">
        <f t="shared" si="13"/>
        <v>27</v>
      </c>
      <c r="AV10" s="17">
        <f t="shared" si="14"/>
        <v>31</v>
      </c>
      <c r="AW10" s="17">
        <f t="shared" si="18"/>
        <v>1.2333333333333372</v>
      </c>
      <c r="AX10" s="17">
        <f t="shared" ca="1" si="19"/>
        <v>10.144378845043068</v>
      </c>
      <c r="AY10" s="17" t="e">
        <f t="shared" ca="1" si="20"/>
        <v>#N/A</v>
      </c>
      <c r="AZ10" s="17">
        <f t="shared" ca="1" si="21"/>
        <v>8.4271414648330882</v>
      </c>
      <c r="BA10" s="17">
        <f t="shared" ca="1" si="22"/>
        <v>12.966755881833771</v>
      </c>
      <c r="BB10" s="17">
        <f t="shared" ca="1" si="23"/>
        <v>16.941813952801599</v>
      </c>
      <c r="BC10" s="17">
        <f t="shared" ca="1" si="24"/>
        <v>18.847098095884611</v>
      </c>
      <c r="BD10" s="17">
        <f t="shared" ca="1" si="25"/>
        <v>17.652523777839573</v>
      </c>
      <c r="BE10" s="17">
        <v>0</v>
      </c>
      <c r="BG10" s="17">
        <v>-23</v>
      </c>
      <c r="BH10" s="17">
        <f t="shared" si="26"/>
        <v>-9.5289524959471142E-2</v>
      </c>
      <c r="BI10" s="17">
        <f t="shared" si="27"/>
        <v>0.77104750405288525</v>
      </c>
      <c r="BJ10" s="17">
        <f t="shared" si="28"/>
        <v>1.8986666557234055E-3</v>
      </c>
      <c r="BK10" s="17">
        <f t="shared" si="29"/>
        <v>0.17962613001328445</v>
      </c>
      <c r="BL10" s="17">
        <f t="shared" si="30"/>
        <v>3</v>
      </c>
      <c r="BM10" s="17">
        <f t="shared" si="31"/>
        <v>0.77104750405288525</v>
      </c>
      <c r="BN10" s="17">
        <f t="shared" si="32"/>
        <v>-5000</v>
      </c>
      <c r="BO10" s="17">
        <f t="shared" si="15"/>
        <v>0.77104750405288525</v>
      </c>
      <c r="BP10" s="17">
        <f t="shared" si="15"/>
        <v>-5000</v>
      </c>
      <c r="BQ10" s="17">
        <f t="shared" si="15"/>
        <v>-5000</v>
      </c>
      <c r="BR10" s="17">
        <f t="shared" si="15"/>
        <v>-5000</v>
      </c>
      <c r="BS10" s="17">
        <f t="shared" si="15"/>
        <v>-5000</v>
      </c>
      <c r="BT10" s="17">
        <v>8</v>
      </c>
      <c r="BU10" s="17">
        <f t="shared" si="33"/>
        <v>41</v>
      </c>
      <c r="BV10" s="17">
        <f t="shared" si="34"/>
        <v>14</v>
      </c>
      <c r="BW10" s="17">
        <f t="shared" si="35"/>
        <v>15</v>
      </c>
      <c r="BX10" s="17">
        <f t="shared" si="36"/>
        <v>9</v>
      </c>
      <c r="BY10" s="17">
        <f t="shared" si="37"/>
        <v>9</v>
      </c>
      <c r="BZ10" s="17">
        <f t="shared" si="38"/>
        <v>3</v>
      </c>
      <c r="CA10" s="17">
        <f t="shared" si="39"/>
        <v>12</v>
      </c>
      <c r="CB10" s="17">
        <f t="shared" si="40"/>
        <v>0.77104750405288525</v>
      </c>
      <c r="CC10" s="17">
        <f t="shared" ca="1" si="41"/>
        <v>19.833445470233528</v>
      </c>
      <c r="CD10" s="17">
        <f t="shared" ca="1" si="42"/>
        <v>9.8697174144169928</v>
      </c>
      <c r="CE10" s="17">
        <f t="shared" ca="1" si="43"/>
        <v>16.077477612055759</v>
      </c>
      <c r="CF10" s="17">
        <f t="shared" ca="1" si="44"/>
        <v>2.0391015973068218</v>
      </c>
      <c r="CG10" s="17">
        <f t="shared" ca="1" si="45"/>
        <v>4.8947145326887558</v>
      </c>
      <c r="CH10" s="17" t="e">
        <f t="shared" ca="1" si="46"/>
        <v>#N/A</v>
      </c>
      <c r="CI10" s="17">
        <f t="shared" ca="1" si="47"/>
        <v>9.4522239343564447</v>
      </c>
      <c r="CJ10" s="17">
        <v>0</v>
      </c>
      <c r="CK10" s="17">
        <v>7</v>
      </c>
      <c r="CL10" s="17">
        <f t="shared" si="48"/>
        <v>5.4888205261387037</v>
      </c>
      <c r="CM10" s="17">
        <f t="shared" si="49"/>
        <v>0.13545195491280926</v>
      </c>
      <c r="CN10" s="17">
        <f t="shared" si="50"/>
        <v>14.50387016071177</v>
      </c>
      <c r="CO10" s="17">
        <f t="shared" si="51"/>
        <v>-0.13659636940100328</v>
      </c>
    </row>
    <row r="11" spans="3:93" x14ac:dyDescent="0.2">
      <c r="AA11" s="17">
        <f t="shared" si="17"/>
        <v>-8.9333333333333292E-2</v>
      </c>
      <c r="AB11" s="17">
        <f t="shared" si="1"/>
        <v>-5.6125478969990802E-2</v>
      </c>
      <c r="AC11" s="19">
        <f t="shared" si="2"/>
        <v>1.6737061032366007E-2</v>
      </c>
      <c r="AD11" s="17">
        <f t="shared" si="3"/>
        <v>1.0295327601441581E-4</v>
      </c>
      <c r="AE11" s="17">
        <f t="shared" si="4"/>
        <v>1.332649940756639E-11</v>
      </c>
      <c r="AF11" s="17">
        <f t="shared" si="5"/>
        <v>7</v>
      </c>
      <c r="AG11" s="17">
        <f t="shared" si="6"/>
        <v>7</v>
      </c>
      <c r="AH11" s="17">
        <f t="shared" si="7"/>
        <v>-5000</v>
      </c>
      <c r="AI11" s="17">
        <f t="shared" si="7"/>
        <v>-5000</v>
      </c>
      <c r="AJ11" s="17">
        <f t="shared" si="7"/>
        <v>-5000</v>
      </c>
      <c r="AK11" s="17">
        <f t="shared" si="7"/>
        <v>-5000</v>
      </c>
      <c r="AL11" s="17">
        <f t="shared" si="7"/>
        <v>-5000</v>
      </c>
      <c r="AM11" s="17">
        <f t="shared" si="7"/>
        <v>-5000</v>
      </c>
      <c r="AN11" s="17">
        <f t="shared" si="7"/>
        <v>-8.9333333333333292E-2</v>
      </c>
      <c r="AO11" s="17">
        <v>9</v>
      </c>
      <c r="AP11" s="17">
        <f t="shared" si="8"/>
        <v>14</v>
      </c>
      <c r="AQ11" s="17">
        <f t="shared" si="9"/>
        <v>5</v>
      </c>
      <c r="AR11" s="17">
        <f t="shared" si="10"/>
        <v>13</v>
      </c>
      <c r="AS11" s="17">
        <f t="shared" si="11"/>
        <v>23</v>
      </c>
      <c r="AT11" s="17">
        <f t="shared" si="12"/>
        <v>43</v>
      </c>
      <c r="AU11" s="17">
        <f t="shared" si="13"/>
        <v>27</v>
      </c>
      <c r="AV11" s="17">
        <f t="shared" si="14"/>
        <v>30</v>
      </c>
      <c r="AW11" s="17">
        <f t="shared" si="18"/>
        <v>1.36666666666667</v>
      </c>
      <c r="AX11" s="17">
        <f t="shared" ca="1" si="19"/>
        <v>10.032969095145411</v>
      </c>
      <c r="AY11" s="17" t="e">
        <f t="shared" ca="1" si="20"/>
        <v>#N/A</v>
      </c>
      <c r="AZ11" s="17">
        <f t="shared" ca="1" si="21"/>
        <v>8.2925554881645365</v>
      </c>
      <c r="BA11" s="17">
        <f t="shared" ca="1" si="22"/>
        <v>12.857366521072047</v>
      </c>
      <c r="BB11" s="17">
        <f t="shared" ca="1" si="23"/>
        <v>16.81637068370982</v>
      </c>
      <c r="BC11" s="17">
        <f t="shared" ca="1" si="24"/>
        <v>18.147659986635261</v>
      </c>
      <c r="BD11" s="17">
        <f t="shared" ca="1" si="25"/>
        <v>16.430748060580665</v>
      </c>
      <c r="BE11" s="17">
        <v>0</v>
      </c>
      <c r="BG11" s="17">
        <v>-22</v>
      </c>
      <c r="BH11" s="17">
        <f t="shared" si="26"/>
        <v>-9.1141854775884185E-2</v>
      </c>
      <c r="BI11" s="17">
        <f t="shared" si="27"/>
        <v>1.1858145224115824</v>
      </c>
      <c r="BJ11" s="17">
        <f t="shared" si="28"/>
        <v>9.4425653676738719E-5</v>
      </c>
      <c r="BK11" s="17">
        <f t="shared" si="29"/>
        <v>7.8937784201450131E-2</v>
      </c>
      <c r="BL11" s="17">
        <f t="shared" si="30"/>
        <v>1</v>
      </c>
      <c r="BM11" s="17">
        <f t="shared" si="31"/>
        <v>1.1858145224115824</v>
      </c>
      <c r="BN11" s="17">
        <f t="shared" si="32"/>
        <v>-5000</v>
      </c>
      <c r="BO11" s="17">
        <f t="shared" si="15"/>
        <v>-5000</v>
      </c>
      <c r="BP11" s="17">
        <f t="shared" si="15"/>
        <v>-5000</v>
      </c>
      <c r="BQ11" s="17">
        <f t="shared" si="15"/>
        <v>-5000</v>
      </c>
      <c r="BR11" s="17">
        <f t="shared" si="15"/>
        <v>-5000</v>
      </c>
      <c r="BS11" s="17">
        <f t="shared" si="15"/>
        <v>-5000</v>
      </c>
      <c r="BT11" s="17">
        <v>9</v>
      </c>
      <c r="BU11" s="17">
        <f t="shared" si="33"/>
        <v>40</v>
      </c>
      <c r="BV11" s="17">
        <f t="shared" si="34"/>
        <v>14</v>
      </c>
      <c r="BW11" s="17">
        <f t="shared" si="35"/>
        <v>19</v>
      </c>
      <c r="BX11" s="17">
        <f t="shared" si="36"/>
        <v>9</v>
      </c>
      <c r="BY11" s="17">
        <f t="shared" si="37"/>
        <v>9</v>
      </c>
      <c r="BZ11" s="17">
        <f t="shared" si="38"/>
        <v>3</v>
      </c>
      <c r="CA11" s="17">
        <f t="shared" si="39"/>
        <v>12</v>
      </c>
      <c r="CB11" s="17">
        <f t="shared" si="40"/>
        <v>1.1858145224115824</v>
      </c>
      <c r="CC11" s="17">
        <f t="shared" ca="1" si="41"/>
        <v>19.438601417877269</v>
      </c>
      <c r="CD11" s="17">
        <f t="shared" ca="1" si="42"/>
        <v>9.4670543518007904</v>
      </c>
      <c r="CE11" s="17">
        <f t="shared" ca="1" si="43"/>
        <v>13.216574383567817</v>
      </c>
      <c r="CF11" s="17">
        <f t="shared" ca="1" si="44"/>
        <v>-499.99405210058154</v>
      </c>
      <c r="CG11" s="17">
        <f t="shared" ca="1" si="45"/>
        <v>-499.99559727755252</v>
      </c>
      <c r="CH11" s="17" t="e">
        <f t="shared" ca="1" si="46"/>
        <v>#N/A</v>
      </c>
      <c r="CI11" s="17">
        <f t="shared" ca="1" si="47"/>
        <v>9.0392483688927108</v>
      </c>
      <c r="CJ11" s="17">
        <v>0</v>
      </c>
      <c r="CK11" s="17">
        <v>8</v>
      </c>
      <c r="CL11" s="17">
        <f t="shared" si="48"/>
        <v>7.4797534673652031</v>
      </c>
      <c r="CM11" s="17">
        <f t="shared" si="49"/>
        <v>-0.83175412414995598</v>
      </c>
      <c r="CN11" s="17">
        <f t="shared" si="50"/>
        <v>7.4020255261101884</v>
      </c>
      <c r="CO11" s="17">
        <f t="shared" si="51"/>
        <v>0.74769209802237635</v>
      </c>
    </row>
    <row r="12" spans="3:93" x14ac:dyDescent="0.2">
      <c r="Y12" s="17">
        <f>Y4/1000</f>
        <v>6.7000000000000002E-5</v>
      </c>
      <c r="AA12" s="17">
        <f t="shared" si="17"/>
        <v>-8.7999999999999953E-2</v>
      </c>
      <c r="AB12" s="17">
        <f t="shared" si="1"/>
        <v>-5.5289504273422073E-2</v>
      </c>
      <c r="AC12" s="19">
        <f t="shared" si="2"/>
        <v>0.59130276816531435</v>
      </c>
      <c r="AD12" s="17">
        <f t="shared" si="3"/>
        <v>6.0253759089646858E-4</v>
      </c>
      <c r="AE12" s="17">
        <f t="shared" si="4"/>
        <v>1.7743595733840619E-3</v>
      </c>
      <c r="AF12" s="17">
        <f t="shared" si="5"/>
        <v>7</v>
      </c>
      <c r="AG12" s="17">
        <f t="shared" si="6"/>
        <v>6</v>
      </c>
      <c r="AH12" s="17">
        <f t="shared" si="7"/>
        <v>-5000</v>
      </c>
      <c r="AI12" s="17">
        <f t="shared" si="7"/>
        <v>-5000</v>
      </c>
      <c r="AJ12" s="17">
        <f t="shared" si="7"/>
        <v>-5000</v>
      </c>
      <c r="AK12" s="17">
        <f t="shared" si="7"/>
        <v>-5000</v>
      </c>
      <c r="AL12" s="17">
        <f t="shared" si="7"/>
        <v>-5000</v>
      </c>
      <c r="AM12" s="17">
        <f t="shared" si="7"/>
        <v>-5000</v>
      </c>
      <c r="AN12" s="17">
        <f t="shared" si="7"/>
        <v>-8.7999999999999953E-2</v>
      </c>
      <c r="AO12" s="17">
        <v>10</v>
      </c>
      <c r="AP12" s="17">
        <f t="shared" si="8"/>
        <v>14</v>
      </c>
      <c r="AQ12" s="17">
        <f t="shared" si="9"/>
        <v>5</v>
      </c>
      <c r="AR12" s="17">
        <f t="shared" si="10"/>
        <v>13</v>
      </c>
      <c r="AS12" s="17">
        <f t="shared" si="11"/>
        <v>23</v>
      </c>
      <c r="AT12" s="17">
        <f t="shared" si="12"/>
        <v>43</v>
      </c>
      <c r="AU12" s="17">
        <f t="shared" si="13"/>
        <v>27</v>
      </c>
      <c r="AV12" s="17">
        <f t="shared" si="14"/>
        <v>29</v>
      </c>
      <c r="AW12" s="17">
        <f t="shared" si="18"/>
        <v>1.5000000000000047</v>
      </c>
      <c r="AX12" s="17">
        <f t="shared" ca="1" si="19"/>
        <v>9.8831013311417877</v>
      </c>
      <c r="AY12" s="17" t="e">
        <f t="shared" ca="1" si="20"/>
        <v>#N/A</v>
      </c>
      <c r="AZ12" s="17">
        <f t="shared" ca="1" si="21"/>
        <v>8.1582037106702465</v>
      </c>
      <c r="BA12" s="17">
        <f t="shared" ca="1" si="22"/>
        <v>12.043636197708365</v>
      </c>
      <c r="BB12" s="17">
        <f t="shared" ca="1" si="23"/>
        <v>16.705171228871443</v>
      </c>
      <c r="BC12" s="17">
        <f t="shared" ca="1" si="24"/>
        <v>17.522558834445285</v>
      </c>
      <c r="BD12" s="17">
        <f t="shared" ca="1" si="25"/>
        <v>16.304722155216272</v>
      </c>
      <c r="BE12" s="17">
        <v>0</v>
      </c>
      <c r="BG12" s="17">
        <v>-21</v>
      </c>
      <c r="BH12" s="17">
        <f t="shared" si="26"/>
        <v>-8.6994805381716639E-2</v>
      </c>
      <c r="BI12" s="17">
        <f t="shared" si="27"/>
        <v>1.6005194618283369</v>
      </c>
      <c r="BJ12" s="17">
        <f t="shared" si="28"/>
        <v>1.1897502536083772E-3</v>
      </c>
      <c r="BK12" s="17">
        <f t="shared" si="29"/>
        <v>0.15803563119613745</v>
      </c>
      <c r="BL12" s="17">
        <f t="shared" si="30"/>
        <v>3</v>
      </c>
      <c r="BM12" s="17">
        <f t="shared" si="31"/>
        <v>1.6005194618283369</v>
      </c>
      <c r="BN12" s="17">
        <f t="shared" si="32"/>
        <v>-5000</v>
      </c>
      <c r="BO12" s="17">
        <f t="shared" si="15"/>
        <v>1.6005194618283369</v>
      </c>
      <c r="BP12" s="17">
        <f t="shared" si="15"/>
        <v>-5000</v>
      </c>
      <c r="BQ12" s="17">
        <f t="shared" si="15"/>
        <v>-5000</v>
      </c>
      <c r="BR12" s="17">
        <f t="shared" si="15"/>
        <v>-5000</v>
      </c>
      <c r="BS12" s="17">
        <f t="shared" si="15"/>
        <v>-5000</v>
      </c>
      <c r="BT12" s="17">
        <v>10</v>
      </c>
      <c r="BU12" s="17">
        <f t="shared" si="33"/>
        <v>39</v>
      </c>
      <c r="BV12" s="17">
        <f t="shared" si="34"/>
        <v>14</v>
      </c>
      <c r="BW12" s="17">
        <f t="shared" si="35"/>
        <v>14</v>
      </c>
      <c r="BX12" s="17">
        <f t="shared" si="36"/>
        <v>9</v>
      </c>
      <c r="BY12" s="17">
        <f t="shared" si="37"/>
        <v>9</v>
      </c>
      <c r="BZ12" s="17">
        <f t="shared" si="38"/>
        <v>3</v>
      </c>
      <c r="CA12" s="17">
        <f t="shared" si="39"/>
        <v>12</v>
      </c>
      <c r="CB12" s="17">
        <f t="shared" si="40"/>
        <v>1.6005194618283369</v>
      </c>
      <c r="CC12" s="17">
        <f t="shared" ca="1" si="41"/>
        <v>18.976908724758129</v>
      </c>
      <c r="CD12" s="17">
        <f t="shared" ca="1" si="42"/>
        <v>9.0743929181341638</v>
      </c>
      <c r="CE12" s="17">
        <f t="shared" ca="1" si="43"/>
        <v>7.3780465359958685</v>
      </c>
      <c r="CF12" s="17" t="e">
        <f t="shared" ca="1" si="44"/>
        <v>#N/A</v>
      </c>
      <c r="CG12" s="17" t="e">
        <f t="shared" ca="1" si="45"/>
        <v>#N/A</v>
      </c>
      <c r="CH12" s="17" t="e">
        <f t="shared" ca="1" si="46"/>
        <v>#N/A</v>
      </c>
      <c r="CI12" s="17">
        <f t="shared" ca="1" si="47"/>
        <v>8.2338351606370921</v>
      </c>
      <c r="CJ12" s="17">
        <v>0</v>
      </c>
      <c r="CK12" s="17">
        <v>9</v>
      </c>
      <c r="CL12" s="17">
        <f t="shared" si="48"/>
        <v>4.53101262452026</v>
      </c>
      <c r="CM12" s="17">
        <f t="shared" si="49"/>
        <v>1.6629377238011436E-3</v>
      </c>
      <c r="CN12" s="17">
        <f t="shared" si="50"/>
        <v>9.1989703165928525</v>
      </c>
      <c r="CO12" s="17">
        <f t="shared" si="51"/>
        <v>7.9247944779371002E-3</v>
      </c>
    </row>
    <row r="13" spans="3:93" x14ac:dyDescent="0.2">
      <c r="Y13" s="17">
        <f>Y5/1000</f>
        <v>2.43E-4</v>
      </c>
      <c r="AA13" s="17">
        <f t="shared" si="17"/>
        <v>-8.6666666666666614E-2</v>
      </c>
      <c r="AB13" s="17">
        <f t="shared" si="1"/>
        <v>-5.4453452212322437E-2</v>
      </c>
      <c r="AC13" s="19">
        <f t="shared" si="2"/>
        <v>0.90488913666932469</v>
      </c>
      <c r="AD13" s="17">
        <f t="shared" si="3"/>
        <v>1.4048397585487784E-3</v>
      </c>
      <c r="AE13" s="17">
        <f t="shared" si="4"/>
        <v>2.2739989888939424E-2</v>
      </c>
      <c r="AF13" s="17">
        <f t="shared" si="5"/>
        <v>6</v>
      </c>
      <c r="AG13" s="17">
        <f t="shared" si="6"/>
        <v>4</v>
      </c>
      <c r="AH13" s="17">
        <f t="shared" ref="AH13:AN22" si="52">IF($AF13=AH$2,$AA13,-5000)</f>
        <v>-5000</v>
      </c>
      <c r="AI13" s="17">
        <f t="shared" si="52"/>
        <v>-5000</v>
      </c>
      <c r="AJ13" s="17">
        <f t="shared" si="52"/>
        <v>-5000</v>
      </c>
      <c r="AK13" s="17">
        <f t="shared" si="52"/>
        <v>-5000</v>
      </c>
      <c r="AL13" s="17">
        <f t="shared" si="52"/>
        <v>-5000</v>
      </c>
      <c r="AM13" s="17">
        <f t="shared" si="52"/>
        <v>-8.6666666666666614E-2</v>
      </c>
      <c r="AN13" s="17">
        <f t="shared" si="52"/>
        <v>-5000</v>
      </c>
      <c r="AO13" s="17">
        <v>11</v>
      </c>
      <c r="AP13" s="17">
        <f t="shared" si="8"/>
        <v>14</v>
      </c>
      <c r="AQ13" s="17">
        <f t="shared" si="9"/>
        <v>5</v>
      </c>
      <c r="AR13" s="17">
        <f t="shared" si="10"/>
        <v>13</v>
      </c>
      <c r="AS13" s="17">
        <f t="shared" si="11"/>
        <v>23</v>
      </c>
      <c r="AT13" s="17">
        <f t="shared" si="12"/>
        <v>43</v>
      </c>
      <c r="AU13" s="17">
        <f t="shared" si="13"/>
        <v>20</v>
      </c>
      <c r="AV13" s="17">
        <f t="shared" si="14"/>
        <v>33</v>
      </c>
      <c r="AW13" s="17">
        <f t="shared" si="18"/>
        <v>1.6333333333333393</v>
      </c>
      <c r="AX13" s="17">
        <f t="shared" ca="1" si="19"/>
        <v>9.7731232101208327</v>
      </c>
      <c r="AY13" s="17" t="e">
        <f t="shared" ca="1" si="20"/>
        <v>#N/A</v>
      </c>
      <c r="AZ13" s="17">
        <f t="shared" ca="1" si="21"/>
        <v>8.0490690963014604</v>
      </c>
      <c r="BA13" s="17">
        <f t="shared" ca="1" si="22"/>
        <v>11.616811043776096</v>
      </c>
      <c r="BB13" s="17">
        <f t="shared" ca="1" si="23"/>
        <v>15.924947094914321</v>
      </c>
      <c r="BC13" s="17">
        <f t="shared" ca="1" si="24"/>
        <v>16.570535916838818</v>
      </c>
      <c r="BD13" s="17">
        <f t="shared" ca="1" si="25"/>
        <v>16.143275251714606</v>
      </c>
      <c r="BE13" s="17">
        <v>0</v>
      </c>
      <c r="BG13" s="17">
        <v>-20</v>
      </c>
      <c r="BH13" s="17">
        <f t="shared" si="26"/>
        <v>-8.2848348299315117E-2</v>
      </c>
      <c r="BI13" s="17">
        <f t="shared" si="27"/>
        <v>2.0151651700684878</v>
      </c>
      <c r="BJ13" s="17">
        <f t="shared" si="28"/>
        <v>3.3350842751111269E-3</v>
      </c>
      <c r="BK13" s="17">
        <f t="shared" si="29"/>
        <v>0.20960378786904837</v>
      </c>
      <c r="BL13" s="17">
        <f t="shared" si="30"/>
        <v>4</v>
      </c>
      <c r="BM13" s="17">
        <f t="shared" si="31"/>
        <v>2.0151651700684878</v>
      </c>
      <c r="BN13" s="17">
        <f t="shared" si="32"/>
        <v>-5000</v>
      </c>
      <c r="BO13" s="17">
        <f t="shared" si="15"/>
        <v>-5000</v>
      </c>
      <c r="BP13" s="17">
        <f t="shared" si="15"/>
        <v>2.0151651700684878</v>
      </c>
      <c r="BQ13" s="17">
        <f t="shared" si="15"/>
        <v>-5000</v>
      </c>
      <c r="BR13" s="17">
        <f t="shared" si="15"/>
        <v>-5000</v>
      </c>
      <c r="BS13" s="17">
        <f t="shared" si="15"/>
        <v>-5000</v>
      </c>
      <c r="BT13" s="17">
        <v>11</v>
      </c>
      <c r="BU13" s="17">
        <f t="shared" si="33"/>
        <v>38</v>
      </c>
      <c r="BV13" s="17">
        <f t="shared" si="34"/>
        <v>14</v>
      </c>
      <c r="BW13" s="17">
        <f t="shared" si="35"/>
        <v>19</v>
      </c>
      <c r="BX13" s="17">
        <f t="shared" si="36"/>
        <v>8</v>
      </c>
      <c r="BY13" s="17">
        <f t="shared" si="37"/>
        <v>9</v>
      </c>
      <c r="BZ13" s="17">
        <f t="shared" si="38"/>
        <v>3</v>
      </c>
      <c r="CA13" s="17">
        <f t="shared" si="39"/>
        <v>12</v>
      </c>
      <c r="CB13" s="17">
        <f t="shared" si="40"/>
        <v>2.0151651700684878</v>
      </c>
      <c r="CC13" s="17">
        <f t="shared" ca="1" si="41"/>
        <v>18.593431174840795</v>
      </c>
      <c r="CD13" s="17">
        <f t="shared" ca="1" si="42"/>
        <v>8.2152429628845542</v>
      </c>
      <c r="CE13" s="17">
        <f t="shared" ca="1" si="43"/>
        <v>4.5168631990524073</v>
      </c>
      <c r="CF13" s="17" t="e">
        <f t="shared" ca="1" si="44"/>
        <v>#N/A</v>
      </c>
      <c r="CG13" s="17" t="e">
        <f t="shared" ca="1" si="45"/>
        <v>#N/A</v>
      </c>
      <c r="CH13" s="17" t="e">
        <f t="shared" ca="1" si="46"/>
        <v>#N/A</v>
      </c>
      <c r="CI13" s="17">
        <f t="shared" ca="1" si="47"/>
        <v>7.8381597222874779</v>
      </c>
      <c r="CJ13" s="17">
        <v>0</v>
      </c>
      <c r="CK13" s="17">
        <v>10</v>
      </c>
      <c r="CL13" s="17">
        <f t="shared" si="48"/>
        <v>7.6773073506957994</v>
      </c>
      <c r="CM13" s="17">
        <f t="shared" si="49"/>
        <v>-0.71252058462521262</v>
      </c>
      <c r="CN13" s="17">
        <f t="shared" si="50"/>
        <v>5.5445898736027015</v>
      </c>
      <c r="CO13" s="17">
        <f t="shared" si="51"/>
        <v>0.79282059615827483</v>
      </c>
    </row>
    <row r="14" spans="3:93" x14ac:dyDescent="0.2">
      <c r="Y14" s="17">
        <f>Y6</f>
        <v>1.59</v>
      </c>
      <c r="AA14" s="17">
        <f t="shared" si="17"/>
        <v>-8.5333333333333275E-2</v>
      </c>
      <c r="AB14" s="17">
        <f t="shared" si="1"/>
        <v>-5.3617323944885033E-2</v>
      </c>
      <c r="AC14" s="19">
        <f t="shared" si="2"/>
        <v>6.1235667946096563E-2</v>
      </c>
      <c r="AD14" s="17">
        <f t="shared" si="3"/>
        <v>2.2947713422470936E-3</v>
      </c>
      <c r="AE14" s="17">
        <f t="shared" si="4"/>
        <v>4.1246965727442533E-8</v>
      </c>
      <c r="AF14" s="17">
        <f t="shared" si="5"/>
        <v>6</v>
      </c>
      <c r="AG14" s="17">
        <f t="shared" si="6"/>
        <v>7</v>
      </c>
      <c r="AH14" s="17">
        <f t="shared" si="52"/>
        <v>-5000</v>
      </c>
      <c r="AI14" s="17">
        <f t="shared" si="52"/>
        <v>-5000</v>
      </c>
      <c r="AJ14" s="17">
        <f t="shared" si="52"/>
        <v>-5000</v>
      </c>
      <c r="AK14" s="17">
        <f t="shared" si="52"/>
        <v>-5000</v>
      </c>
      <c r="AL14" s="17">
        <f t="shared" si="52"/>
        <v>-5000</v>
      </c>
      <c r="AM14" s="17">
        <f t="shared" si="52"/>
        <v>-8.5333333333333275E-2</v>
      </c>
      <c r="AN14" s="17">
        <f t="shared" si="52"/>
        <v>-5000</v>
      </c>
      <c r="AO14" s="17">
        <v>12</v>
      </c>
      <c r="AP14" s="17">
        <f t="shared" si="8"/>
        <v>14</v>
      </c>
      <c r="AQ14" s="17">
        <f t="shared" si="9"/>
        <v>5</v>
      </c>
      <c r="AR14" s="17">
        <f t="shared" si="10"/>
        <v>13</v>
      </c>
      <c r="AS14" s="17">
        <f t="shared" si="11"/>
        <v>23</v>
      </c>
      <c r="AT14" s="17">
        <f t="shared" si="12"/>
        <v>43</v>
      </c>
      <c r="AU14" s="17">
        <f t="shared" si="13"/>
        <v>19</v>
      </c>
      <c r="AV14" s="17">
        <f t="shared" si="14"/>
        <v>33</v>
      </c>
      <c r="AW14" s="17">
        <f t="shared" si="18"/>
        <v>1.7666666666666722</v>
      </c>
      <c r="AX14" s="17">
        <f t="shared" ca="1" si="19"/>
        <v>9.6497912806452746</v>
      </c>
      <c r="AY14" s="17" t="e">
        <f t="shared" ca="1" si="20"/>
        <v>#N/A</v>
      </c>
      <c r="AZ14" s="17">
        <f t="shared" ca="1" si="21"/>
        <v>7.8956415876914168</v>
      </c>
      <c r="BA14" s="17">
        <f t="shared" ca="1" si="22"/>
        <v>8.9682587799133984</v>
      </c>
      <c r="BB14" s="17">
        <f t="shared" ca="1" si="23"/>
        <v>15.784464593678253</v>
      </c>
      <c r="BC14" s="17">
        <f t="shared" ca="1" si="24"/>
        <v>16.021977814762828</v>
      </c>
      <c r="BD14" s="17">
        <f t="shared" ca="1" si="25"/>
        <v>14.846990493581746</v>
      </c>
      <c r="BE14" s="17">
        <v>0</v>
      </c>
      <c r="BG14" s="17">
        <v>-19</v>
      </c>
      <c r="BH14" s="17">
        <f t="shared" si="26"/>
        <v>-7.8702455087467246E-2</v>
      </c>
      <c r="BI14" s="17">
        <f t="shared" si="27"/>
        <v>2.4297544912532754</v>
      </c>
      <c r="BJ14" s="17">
        <f t="shared" si="28"/>
        <v>1.6682116761993753E-3</v>
      </c>
      <c r="BK14" s="17">
        <f t="shared" si="29"/>
        <v>0.17336958899682953</v>
      </c>
      <c r="BL14" s="17">
        <f t="shared" si="30"/>
        <v>3</v>
      </c>
      <c r="BM14" s="17">
        <f t="shared" si="31"/>
        <v>2.4297544912532754</v>
      </c>
      <c r="BN14" s="17">
        <f t="shared" si="32"/>
        <v>-5000</v>
      </c>
      <c r="BO14" s="17">
        <f t="shared" si="15"/>
        <v>2.4297544912532754</v>
      </c>
      <c r="BP14" s="17">
        <f t="shared" si="15"/>
        <v>-5000</v>
      </c>
      <c r="BQ14" s="17">
        <f t="shared" si="15"/>
        <v>-5000</v>
      </c>
      <c r="BR14" s="17">
        <f t="shared" si="15"/>
        <v>-5000</v>
      </c>
      <c r="BS14" s="17">
        <f t="shared" si="15"/>
        <v>-5000</v>
      </c>
      <c r="BT14" s="17">
        <v>12</v>
      </c>
      <c r="BU14" s="17">
        <f t="shared" si="33"/>
        <v>37</v>
      </c>
      <c r="BV14" s="17">
        <f t="shared" si="34"/>
        <v>14</v>
      </c>
      <c r="BW14" s="17">
        <f t="shared" si="35"/>
        <v>13</v>
      </c>
      <c r="BX14" s="17">
        <f t="shared" si="36"/>
        <v>9</v>
      </c>
      <c r="BY14" s="17">
        <f t="shared" si="37"/>
        <v>9</v>
      </c>
      <c r="BZ14" s="17">
        <f t="shared" si="38"/>
        <v>3</v>
      </c>
      <c r="CA14" s="17">
        <f t="shared" si="39"/>
        <v>12</v>
      </c>
      <c r="CB14" s="17">
        <f t="shared" si="40"/>
        <v>2.4297544912532754</v>
      </c>
      <c r="CC14" s="17">
        <f t="shared" ca="1" si="41"/>
        <v>18.146937281869068</v>
      </c>
      <c r="CD14" s="17">
        <f t="shared" ca="1" si="42"/>
        <v>7.8087233361130313</v>
      </c>
      <c r="CE14" s="17">
        <f t="shared" ca="1" si="43"/>
        <v>4.1101662175407574</v>
      </c>
      <c r="CF14" s="17" t="e">
        <f t="shared" ca="1" si="44"/>
        <v>#N/A</v>
      </c>
      <c r="CG14" s="17" t="e">
        <f t="shared" ca="1" si="45"/>
        <v>#N/A</v>
      </c>
      <c r="CH14" s="17" t="e">
        <f t="shared" ca="1" si="46"/>
        <v>#N/A</v>
      </c>
      <c r="CI14" s="17">
        <f t="shared" ca="1" si="47"/>
        <v>-499.99199720588513</v>
      </c>
      <c r="CJ14" s="17">
        <v>0</v>
      </c>
      <c r="CK14" s="17">
        <v>11</v>
      </c>
      <c r="CL14" s="17">
        <f t="shared" si="48"/>
        <v>10.332438034358299</v>
      </c>
      <c r="CM14" s="17">
        <f t="shared" si="49"/>
        <v>-0.85332654825702881</v>
      </c>
      <c r="CN14" s="17">
        <f t="shared" si="50"/>
        <v>9.0436017930963253</v>
      </c>
      <c r="CO14" s="17">
        <f t="shared" si="51"/>
        <v>8.5976002588409234E-2</v>
      </c>
    </row>
    <row r="15" spans="3:93" x14ac:dyDescent="0.2">
      <c r="Y15" s="17">
        <f>Y10/(1000000000)</f>
        <v>6.328E-7</v>
      </c>
      <c r="AA15" s="17">
        <f t="shared" si="17"/>
        <v>-8.3999999999999936E-2</v>
      </c>
      <c r="AB15" s="17">
        <f t="shared" si="1"/>
        <v>-5.278112062994033E-2</v>
      </c>
      <c r="AC15" s="19">
        <f t="shared" si="2"/>
        <v>0.47192503276123016</v>
      </c>
      <c r="AD15" s="17">
        <f t="shared" si="3"/>
        <v>3.0170796177147446E-3</v>
      </c>
      <c r="AE15" s="17">
        <f t="shared" si="4"/>
        <v>1.2857557010875812E-3</v>
      </c>
      <c r="AF15" s="17">
        <f t="shared" si="5"/>
        <v>5</v>
      </c>
      <c r="AG15" s="17">
        <f t="shared" si="6"/>
        <v>6</v>
      </c>
      <c r="AH15" s="17">
        <f t="shared" si="52"/>
        <v>-5000</v>
      </c>
      <c r="AI15" s="17">
        <f t="shared" si="52"/>
        <v>-5000</v>
      </c>
      <c r="AJ15" s="17">
        <f t="shared" si="52"/>
        <v>-5000</v>
      </c>
      <c r="AK15" s="17">
        <f t="shared" si="52"/>
        <v>-5000</v>
      </c>
      <c r="AL15" s="17">
        <f t="shared" si="52"/>
        <v>-8.3999999999999936E-2</v>
      </c>
      <c r="AM15" s="17">
        <f t="shared" si="52"/>
        <v>-5000</v>
      </c>
      <c r="AN15" s="17">
        <f t="shared" si="52"/>
        <v>-5000</v>
      </c>
      <c r="AO15" s="17">
        <v>13</v>
      </c>
      <c r="AP15" s="17">
        <f t="shared" si="8"/>
        <v>14</v>
      </c>
      <c r="AQ15" s="17">
        <f t="shared" si="9"/>
        <v>5</v>
      </c>
      <c r="AR15" s="17">
        <f t="shared" si="10"/>
        <v>13</v>
      </c>
      <c r="AS15" s="17">
        <f t="shared" si="11"/>
        <v>23</v>
      </c>
      <c r="AT15" s="17">
        <f t="shared" si="12"/>
        <v>42</v>
      </c>
      <c r="AU15" s="17">
        <f t="shared" si="13"/>
        <v>27</v>
      </c>
      <c r="AV15" s="17">
        <f t="shared" si="14"/>
        <v>33</v>
      </c>
      <c r="AW15" s="17">
        <f t="shared" si="18"/>
        <v>1.9000000000000068</v>
      </c>
      <c r="AX15" s="17">
        <f t="shared" ca="1" si="19"/>
        <v>9.5223271578471689</v>
      </c>
      <c r="AY15" s="17" t="e">
        <f t="shared" ca="1" si="20"/>
        <v>#N/A</v>
      </c>
      <c r="AZ15" s="17">
        <f t="shared" ca="1" si="21"/>
        <v>-9.6853590460667167</v>
      </c>
      <c r="BA15" s="17">
        <f t="shared" ca="1" si="22"/>
        <v>8.5766582644156681</v>
      </c>
      <c r="BB15" s="17">
        <f t="shared" ca="1" si="23"/>
        <v>15.623001688207106</v>
      </c>
      <c r="BC15" s="17">
        <f t="shared" ca="1" si="24"/>
        <v>14.959910401809974</v>
      </c>
      <c r="BD15" s="17">
        <f t="shared" ca="1" si="25"/>
        <v>14.719756344766244</v>
      </c>
      <c r="BE15" s="17">
        <v>0</v>
      </c>
      <c r="BG15" s="17">
        <v>-18</v>
      </c>
      <c r="BH15" s="17">
        <f t="shared" si="26"/>
        <v>-7.4557097339626038E-2</v>
      </c>
      <c r="BI15" s="17">
        <f t="shared" si="27"/>
        <v>2.8442902660373957</v>
      </c>
      <c r="BJ15" s="17">
        <f t="shared" si="28"/>
        <v>6.6876796509724592E-5</v>
      </c>
      <c r="BK15" s="17">
        <f t="shared" si="29"/>
        <v>7.181908247604693E-2</v>
      </c>
      <c r="BL15" s="17">
        <f t="shared" si="30"/>
        <v>1</v>
      </c>
      <c r="BM15" s="17">
        <f t="shared" si="31"/>
        <v>2.8442902660373957</v>
      </c>
      <c r="BN15" s="17">
        <f t="shared" si="32"/>
        <v>-5000</v>
      </c>
      <c r="BO15" s="17">
        <f t="shared" si="15"/>
        <v>-5000</v>
      </c>
      <c r="BP15" s="17">
        <f t="shared" si="15"/>
        <v>-5000</v>
      </c>
      <c r="BQ15" s="17">
        <f t="shared" si="15"/>
        <v>-5000</v>
      </c>
      <c r="BR15" s="17">
        <f t="shared" si="15"/>
        <v>-5000</v>
      </c>
      <c r="BS15" s="17">
        <f t="shared" si="15"/>
        <v>-5000</v>
      </c>
      <c r="BT15" s="17">
        <v>13</v>
      </c>
      <c r="BU15" s="17">
        <f t="shared" si="33"/>
        <v>36</v>
      </c>
      <c r="BV15" s="17">
        <f t="shared" si="34"/>
        <v>14</v>
      </c>
      <c r="BW15" s="17">
        <f t="shared" si="35"/>
        <v>19</v>
      </c>
      <c r="BX15" s="17">
        <f t="shared" si="36"/>
        <v>9</v>
      </c>
      <c r="BY15" s="17">
        <f t="shared" si="37"/>
        <v>9</v>
      </c>
      <c r="BZ15" s="17">
        <f t="shared" si="38"/>
        <v>3</v>
      </c>
      <c r="CA15" s="17">
        <f t="shared" si="39"/>
        <v>12</v>
      </c>
      <c r="CB15" s="17">
        <f t="shared" si="40"/>
        <v>2.8442902660373957</v>
      </c>
      <c r="CC15" s="17">
        <f t="shared" ca="1" si="41"/>
        <v>17.76969327611808</v>
      </c>
      <c r="CD15" s="17">
        <f t="shared" ca="1" si="42"/>
        <v>6.5587640963184217</v>
      </c>
      <c r="CE15" s="17">
        <f t="shared" ca="1" si="43"/>
        <v>2.4411157938275942</v>
      </c>
      <c r="CF15" s="17" t="e">
        <f t="shared" ca="1" si="44"/>
        <v>#N/A</v>
      </c>
      <c r="CG15" s="17" t="e">
        <f t="shared" ca="1" si="45"/>
        <v>#N/A</v>
      </c>
      <c r="CH15" s="17" t="e">
        <f t="shared" ca="1" si="46"/>
        <v>#N/A</v>
      </c>
      <c r="CI15" s="17" t="e">
        <f t="shared" ca="1" si="47"/>
        <v>#N/A</v>
      </c>
      <c r="CJ15" s="17">
        <v>0</v>
      </c>
      <c r="CK15" s="17">
        <v>12</v>
      </c>
      <c r="CL15" s="17">
        <f t="shared" si="48"/>
        <v>17.013798255470931</v>
      </c>
      <c r="CM15" s="17">
        <f t="shared" si="49"/>
        <v>-5.849195918805989E-2</v>
      </c>
      <c r="CN15" s="17">
        <f t="shared" si="50"/>
        <v>14.313354238731911</v>
      </c>
      <c r="CO15" s="17">
        <f t="shared" si="51"/>
        <v>-9.3494203831774592E-2</v>
      </c>
    </row>
    <row r="16" spans="3:93" x14ac:dyDescent="0.2">
      <c r="Y16" s="17">
        <v>9.5000000000000001E-2</v>
      </c>
      <c r="Z16" s="17">
        <v>9.5000000000000001E-2</v>
      </c>
      <c r="AA16" s="17">
        <f t="shared" si="17"/>
        <v>-8.2666666666666597E-2</v>
      </c>
      <c r="AB16" s="17">
        <f t="shared" si="1"/>
        <v>-5.1944843426946656E-2</v>
      </c>
      <c r="AC16" s="19">
        <f t="shared" si="2"/>
        <v>0.96282991715823241</v>
      </c>
      <c r="AD16" s="17">
        <f t="shared" si="3"/>
        <v>3.3524309783626981E-3</v>
      </c>
      <c r="AE16" s="17">
        <f t="shared" si="4"/>
        <v>4.7910180147959558E-2</v>
      </c>
      <c r="AF16" s="17">
        <f t="shared" si="5"/>
        <v>5</v>
      </c>
      <c r="AG16" s="17">
        <f t="shared" si="6"/>
        <v>3</v>
      </c>
      <c r="AH16" s="17">
        <f t="shared" si="52"/>
        <v>-5000</v>
      </c>
      <c r="AI16" s="17">
        <f t="shared" si="52"/>
        <v>-5000</v>
      </c>
      <c r="AJ16" s="17">
        <f t="shared" si="52"/>
        <v>-5000</v>
      </c>
      <c r="AK16" s="17">
        <f t="shared" si="52"/>
        <v>-5000</v>
      </c>
      <c r="AL16" s="17">
        <f t="shared" si="52"/>
        <v>-8.2666666666666597E-2</v>
      </c>
      <c r="AM16" s="17">
        <f t="shared" si="52"/>
        <v>-5000</v>
      </c>
      <c r="AN16" s="17">
        <f t="shared" si="52"/>
        <v>-5000</v>
      </c>
      <c r="AO16" s="17">
        <v>14</v>
      </c>
      <c r="AP16" s="17">
        <f t="shared" si="8"/>
        <v>14</v>
      </c>
      <c r="AQ16" s="17">
        <f t="shared" si="9"/>
        <v>5</v>
      </c>
      <c r="AR16" s="17">
        <f t="shared" si="10"/>
        <v>13</v>
      </c>
      <c r="AS16" s="17">
        <f t="shared" si="11"/>
        <v>23</v>
      </c>
      <c r="AT16" s="17">
        <f t="shared" si="12"/>
        <v>41</v>
      </c>
      <c r="AU16" s="17">
        <f t="shared" si="13"/>
        <v>27</v>
      </c>
      <c r="AV16" s="17">
        <f t="shared" si="14"/>
        <v>33</v>
      </c>
      <c r="AW16" s="17">
        <f t="shared" si="18"/>
        <v>2.0333333333333394</v>
      </c>
      <c r="AX16" s="17">
        <f t="shared" ca="1" si="19"/>
        <v>-9.6880991453974747</v>
      </c>
      <c r="AY16" s="17" t="e">
        <f t="shared" ca="1" si="20"/>
        <v>#N/A</v>
      </c>
      <c r="AZ16" s="17" t="e">
        <f t="shared" ca="1" si="21"/>
        <v>#N/A</v>
      </c>
      <c r="BA16" s="17">
        <f t="shared" ca="1" si="22"/>
        <v>7.7430192675284255</v>
      </c>
      <c r="BB16" s="17">
        <f t="shared" ca="1" si="23"/>
        <v>15.364249941304362</v>
      </c>
      <c r="BC16" s="17">
        <f t="shared" ca="1" si="24"/>
        <v>5.6294974391736146</v>
      </c>
      <c r="BD16" s="17">
        <f t="shared" ca="1" si="25"/>
        <v>13.364358077259752</v>
      </c>
      <c r="BE16" s="17">
        <v>0</v>
      </c>
      <c r="BG16" s="17">
        <v>-17</v>
      </c>
      <c r="BH16" s="17">
        <f t="shared" si="26"/>
        <v>-7.0412246682140342E-2</v>
      </c>
      <c r="BI16" s="17">
        <f t="shared" si="27"/>
        <v>3.2587753317859658</v>
      </c>
      <c r="BJ16" s="17">
        <f t="shared" si="28"/>
        <v>3.236701574404869E-3</v>
      </c>
      <c r="BK16" s="17">
        <f t="shared" si="29"/>
        <v>0.20789131433105365</v>
      </c>
      <c r="BL16" s="17">
        <f t="shared" si="30"/>
        <v>4</v>
      </c>
      <c r="BM16" s="17">
        <f t="shared" si="31"/>
        <v>3.2587753317859658</v>
      </c>
      <c r="BN16" s="17">
        <f t="shared" si="32"/>
        <v>-5000</v>
      </c>
      <c r="BO16" s="17">
        <f t="shared" si="15"/>
        <v>-5000</v>
      </c>
      <c r="BP16" s="17">
        <f t="shared" si="15"/>
        <v>3.2587753317859658</v>
      </c>
      <c r="BQ16" s="17">
        <f t="shared" si="15"/>
        <v>-5000</v>
      </c>
      <c r="BR16" s="17">
        <f t="shared" si="15"/>
        <v>-5000</v>
      </c>
      <c r="BS16" s="17">
        <f t="shared" si="15"/>
        <v>-5000</v>
      </c>
      <c r="BT16" s="17">
        <v>14</v>
      </c>
      <c r="BU16" s="17">
        <f t="shared" si="33"/>
        <v>35</v>
      </c>
      <c r="BV16" s="17">
        <f t="shared" si="34"/>
        <v>14</v>
      </c>
      <c r="BW16" s="17">
        <f t="shared" si="35"/>
        <v>19</v>
      </c>
      <c r="BX16" s="17">
        <f t="shared" si="36"/>
        <v>7</v>
      </c>
      <c r="BY16" s="17">
        <f t="shared" si="37"/>
        <v>9</v>
      </c>
      <c r="BZ16" s="17">
        <f t="shared" si="38"/>
        <v>3</v>
      </c>
      <c r="CA16" s="17">
        <f t="shared" si="39"/>
        <v>12</v>
      </c>
      <c r="CB16" s="17">
        <f t="shared" si="40"/>
        <v>3.2587753317859658</v>
      </c>
      <c r="CC16" s="17">
        <f t="shared" ca="1" si="41"/>
        <v>17.325741465589406</v>
      </c>
      <c r="CD16" s="17">
        <f t="shared" ca="1" si="42"/>
        <v>-499.98751137958521</v>
      </c>
      <c r="CE16" s="17">
        <f t="shared" ca="1" si="43"/>
        <v>1.6166029618567923</v>
      </c>
      <c r="CF16" s="17" t="e">
        <f t="shared" ca="1" si="44"/>
        <v>#N/A</v>
      </c>
      <c r="CG16" s="17" t="e">
        <f t="shared" ca="1" si="45"/>
        <v>#N/A</v>
      </c>
      <c r="CH16" s="17" t="e">
        <f t="shared" ca="1" si="46"/>
        <v>#N/A</v>
      </c>
      <c r="CI16" s="17" t="e">
        <f t="shared" ca="1" si="47"/>
        <v>#N/A</v>
      </c>
      <c r="CJ16" s="17">
        <v>0</v>
      </c>
      <c r="CK16" s="17">
        <v>13</v>
      </c>
      <c r="CL16" s="17">
        <f t="shared" si="48"/>
        <v>17.610232623842556</v>
      </c>
      <c r="CM16" s="17">
        <f t="shared" si="49"/>
        <v>-0.12332801634180889</v>
      </c>
      <c r="CN16" s="17">
        <f t="shared" si="50"/>
        <v>12.549567491471461</v>
      </c>
      <c r="CO16" s="17">
        <f t="shared" si="51"/>
        <v>0.76553486724525188</v>
      </c>
    </row>
    <row r="17" spans="4:93" x14ac:dyDescent="0.2">
      <c r="P17" s="1"/>
      <c r="AA17" s="17">
        <f t="shared" si="17"/>
        <v>-8.1333333333333258E-2</v>
      </c>
      <c r="AB17" s="17">
        <f t="shared" si="1"/>
        <v>-5.1108493495980636E-2</v>
      </c>
      <c r="AC17" s="19">
        <f t="shared" si="2"/>
        <v>0.13019748643584578</v>
      </c>
      <c r="AD17" s="17">
        <f t="shared" si="3"/>
        <v>3.1874237716885529E-3</v>
      </c>
      <c r="AE17" s="17">
        <f t="shared" si="4"/>
        <v>2.1121896161307886E-6</v>
      </c>
      <c r="AF17" s="17">
        <f t="shared" si="5"/>
        <v>5</v>
      </c>
      <c r="AG17" s="17">
        <f t="shared" si="6"/>
        <v>7</v>
      </c>
      <c r="AH17" s="17">
        <f t="shared" si="52"/>
        <v>-5000</v>
      </c>
      <c r="AI17" s="17">
        <f t="shared" si="52"/>
        <v>-5000</v>
      </c>
      <c r="AJ17" s="17">
        <f t="shared" si="52"/>
        <v>-5000</v>
      </c>
      <c r="AK17" s="17">
        <f t="shared" si="52"/>
        <v>-5000</v>
      </c>
      <c r="AL17" s="17">
        <f t="shared" si="52"/>
        <v>-8.1333333333333258E-2</v>
      </c>
      <c r="AM17" s="17">
        <f t="shared" si="52"/>
        <v>-5000</v>
      </c>
      <c r="AN17" s="17">
        <f t="shared" si="52"/>
        <v>-5000</v>
      </c>
      <c r="AO17" s="17">
        <v>15</v>
      </c>
      <c r="AP17" s="17">
        <f t="shared" si="8"/>
        <v>14</v>
      </c>
      <c r="AQ17" s="17">
        <f t="shared" si="9"/>
        <v>5</v>
      </c>
      <c r="AR17" s="17">
        <f t="shared" si="10"/>
        <v>13</v>
      </c>
      <c r="AS17" s="17">
        <f t="shared" si="11"/>
        <v>23</v>
      </c>
      <c r="AT17" s="17">
        <f t="shared" si="12"/>
        <v>40</v>
      </c>
      <c r="AU17" s="17">
        <f t="shared" si="13"/>
        <v>27</v>
      </c>
      <c r="AV17" s="17">
        <f t="shared" si="14"/>
        <v>33</v>
      </c>
      <c r="AW17" s="17">
        <f t="shared" si="18"/>
        <v>2.1666666666666741</v>
      </c>
      <c r="AX17" s="17" t="e">
        <f t="shared" ca="1" si="19"/>
        <v>#N/A</v>
      </c>
      <c r="AY17" s="17" t="e">
        <f t="shared" ca="1" si="20"/>
        <v>#N/A</v>
      </c>
      <c r="AZ17" s="17" t="e">
        <f t="shared" ca="1" si="21"/>
        <v>#N/A</v>
      </c>
      <c r="BA17" s="17">
        <f t="shared" ca="1" si="22"/>
        <v>7.6534088971981591</v>
      </c>
      <c r="BB17" s="17">
        <f t="shared" ca="1" si="23"/>
        <v>15.25549118202612</v>
      </c>
      <c r="BC17" s="17">
        <f t="shared" ca="1" si="24"/>
        <v>4.5817987983347406</v>
      </c>
      <c r="BD17" s="17">
        <f t="shared" ca="1" si="25"/>
        <v>13.249295026270355</v>
      </c>
      <c r="BE17" s="17">
        <v>0</v>
      </c>
      <c r="BG17" s="17">
        <v>-16</v>
      </c>
      <c r="BH17" s="17">
        <f t="shared" si="26"/>
        <v>-6.6267874772490784E-2</v>
      </c>
      <c r="BI17" s="17">
        <f t="shared" si="27"/>
        <v>3.6732125227509211</v>
      </c>
      <c r="BJ17" s="17">
        <f t="shared" si="28"/>
        <v>4.7974901198533527E-3</v>
      </c>
      <c r="BK17" s="17">
        <f t="shared" si="29"/>
        <v>0.23155885543945293</v>
      </c>
      <c r="BL17" s="17">
        <f t="shared" si="30"/>
        <v>4</v>
      </c>
      <c r="BM17" s="17">
        <f t="shared" si="31"/>
        <v>3.6732125227509211</v>
      </c>
      <c r="BN17" s="17">
        <f t="shared" si="32"/>
        <v>-5000</v>
      </c>
      <c r="BO17" s="17">
        <f t="shared" si="15"/>
        <v>-5000</v>
      </c>
      <c r="BP17" s="17">
        <f t="shared" si="15"/>
        <v>3.6732125227509211</v>
      </c>
      <c r="BQ17" s="17">
        <f t="shared" si="15"/>
        <v>-5000</v>
      </c>
      <c r="BR17" s="17">
        <f t="shared" si="15"/>
        <v>-5000</v>
      </c>
      <c r="BS17" s="17">
        <f t="shared" si="15"/>
        <v>-5000</v>
      </c>
      <c r="BT17" s="17">
        <v>15</v>
      </c>
      <c r="BU17" s="17">
        <f t="shared" si="33"/>
        <v>34</v>
      </c>
      <c r="BV17" s="17">
        <f t="shared" si="34"/>
        <v>14</v>
      </c>
      <c r="BW17" s="17">
        <f t="shared" si="35"/>
        <v>19</v>
      </c>
      <c r="BX17" s="17">
        <f t="shared" si="36"/>
        <v>6</v>
      </c>
      <c r="BY17" s="17">
        <f t="shared" si="37"/>
        <v>9</v>
      </c>
      <c r="BZ17" s="17">
        <f t="shared" si="38"/>
        <v>3</v>
      </c>
      <c r="CA17" s="17">
        <f t="shared" si="39"/>
        <v>12</v>
      </c>
      <c r="CB17" s="17">
        <f t="shared" si="40"/>
        <v>3.6732125227509211</v>
      </c>
      <c r="CC17" s="17">
        <f t="shared" ca="1" si="41"/>
        <v>16.924036625093141</v>
      </c>
      <c r="CD17" s="17" t="e">
        <f t="shared" ca="1" si="42"/>
        <v>#N/A</v>
      </c>
      <c r="CE17" s="17">
        <f t="shared" ca="1" si="43"/>
        <v>0.75943206096255833</v>
      </c>
      <c r="CF17" s="17" t="e">
        <f t="shared" ca="1" si="44"/>
        <v>#N/A</v>
      </c>
      <c r="CG17" s="17" t="e">
        <f t="shared" ca="1" si="45"/>
        <v>#N/A</v>
      </c>
      <c r="CH17" s="17" t="e">
        <f t="shared" ca="1" si="46"/>
        <v>#N/A</v>
      </c>
      <c r="CI17" s="17" t="e">
        <f t="shared" ca="1" si="47"/>
        <v>#N/A</v>
      </c>
      <c r="CJ17" s="17">
        <v>0</v>
      </c>
      <c r="CK17" s="17">
        <v>14</v>
      </c>
      <c r="CL17" s="17">
        <f t="shared" si="48"/>
        <v>15.073253946191343</v>
      </c>
      <c r="CM17" s="17">
        <f t="shared" si="49"/>
        <v>-0.62314073400339776</v>
      </c>
      <c r="CN17" s="17">
        <f t="shared" si="50"/>
        <v>4.1206153522371771</v>
      </c>
      <c r="CO17" s="17">
        <f t="shared" si="51"/>
        <v>0.72372638917047383</v>
      </c>
    </row>
    <row r="18" spans="4:93" x14ac:dyDescent="0.2">
      <c r="Y18" s="17">
        <v>0.1</v>
      </c>
      <c r="AA18" s="17">
        <f t="shared" si="17"/>
        <v>-7.9999999999999918E-2</v>
      </c>
      <c r="AB18" s="17">
        <f t="shared" si="1"/>
        <v>-5.0272071997727652E-2</v>
      </c>
      <c r="AC18" s="19">
        <f t="shared" si="2"/>
        <v>0.35530404822803463</v>
      </c>
      <c r="AD18" s="17">
        <f t="shared" si="3"/>
        <v>2.5566821467421148E-3</v>
      </c>
      <c r="AE18" s="17">
        <f t="shared" si="4"/>
        <v>2.8631173457884152E-4</v>
      </c>
      <c r="AF18" s="17">
        <f t="shared" si="5"/>
        <v>5</v>
      </c>
      <c r="AG18" s="17">
        <f t="shared" si="6"/>
        <v>7</v>
      </c>
      <c r="AH18" s="17">
        <f t="shared" si="52"/>
        <v>-5000</v>
      </c>
      <c r="AI18" s="17">
        <f t="shared" si="52"/>
        <v>-5000</v>
      </c>
      <c r="AJ18" s="17">
        <f t="shared" si="52"/>
        <v>-5000</v>
      </c>
      <c r="AK18" s="17">
        <f t="shared" si="52"/>
        <v>-5000</v>
      </c>
      <c r="AL18" s="17">
        <f t="shared" si="52"/>
        <v>-7.9999999999999918E-2</v>
      </c>
      <c r="AM18" s="17">
        <f t="shared" si="52"/>
        <v>-5000</v>
      </c>
      <c r="AN18" s="17">
        <f t="shared" si="52"/>
        <v>-5000</v>
      </c>
      <c r="AO18" s="17">
        <v>16</v>
      </c>
      <c r="AP18" s="17">
        <f t="shared" si="8"/>
        <v>14</v>
      </c>
      <c r="AQ18" s="17">
        <f t="shared" si="9"/>
        <v>5</v>
      </c>
      <c r="AR18" s="17">
        <f t="shared" si="10"/>
        <v>13</v>
      </c>
      <c r="AS18" s="17">
        <f t="shared" si="11"/>
        <v>23</v>
      </c>
      <c r="AT18" s="17">
        <f t="shared" si="12"/>
        <v>39</v>
      </c>
      <c r="AU18" s="17">
        <f t="shared" si="13"/>
        <v>27</v>
      </c>
      <c r="AV18" s="17">
        <f t="shared" si="14"/>
        <v>33</v>
      </c>
      <c r="AW18" s="17">
        <f t="shared" si="18"/>
        <v>2.3000000000000078</v>
      </c>
      <c r="AX18" s="17" t="e">
        <f t="shared" ca="1" si="19"/>
        <v>#N/A</v>
      </c>
      <c r="AY18" s="17" t="e">
        <f t="shared" ca="1" si="20"/>
        <v>#N/A</v>
      </c>
      <c r="AZ18" s="17" t="e">
        <f t="shared" ca="1" si="21"/>
        <v>#N/A</v>
      </c>
      <c r="BA18" s="17">
        <f t="shared" ca="1" si="22"/>
        <v>6.9905828133755668</v>
      </c>
      <c r="BB18" s="17">
        <f t="shared" ca="1" si="23"/>
        <v>15.082322664176523</v>
      </c>
      <c r="BC18" s="17">
        <f t="shared" ca="1" si="24"/>
        <v>4.0551497340222404</v>
      </c>
      <c r="BD18" s="17">
        <f t="shared" ca="1" si="25"/>
        <v>11.766571165184564</v>
      </c>
      <c r="BE18" s="17">
        <v>0</v>
      </c>
      <c r="BG18" s="17">
        <v>-15</v>
      </c>
      <c r="BH18" s="17">
        <f t="shared" si="26"/>
        <v>-6.2123953297531245E-2</v>
      </c>
      <c r="BI18" s="17">
        <f t="shared" si="27"/>
        <v>4.0876046702468756</v>
      </c>
      <c r="BJ18" s="17">
        <f t="shared" si="28"/>
        <v>9.8604792528583026E-4</v>
      </c>
      <c r="BK18" s="17">
        <f t="shared" si="29"/>
        <v>0.15011027391420828</v>
      </c>
      <c r="BL18" s="17">
        <f t="shared" si="30"/>
        <v>3</v>
      </c>
      <c r="BM18" s="17">
        <f t="shared" si="31"/>
        <v>4.0876046702468756</v>
      </c>
      <c r="BN18" s="17">
        <f t="shared" si="32"/>
        <v>-5000</v>
      </c>
      <c r="BO18" s="17">
        <f t="shared" si="15"/>
        <v>4.0876046702468756</v>
      </c>
      <c r="BP18" s="17">
        <f t="shared" si="15"/>
        <v>-5000</v>
      </c>
      <c r="BQ18" s="17">
        <f t="shared" si="15"/>
        <v>-5000</v>
      </c>
      <c r="BR18" s="17">
        <f t="shared" si="15"/>
        <v>-5000</v>
      </c>
      <c r="BS18" s="17">
        <f t="shared" si="15"/>
        <v>-5000</v>
      </c>
      <c r="BT18" s="17">
        <v>16</v>
      </c>
      <c r="BU18" s="17">
        <f t="shared" si="33"/>
        <v>33</v>
      </c>
      <c r="BV18" s="17">
        <f t="shared" si="34"/>
        <v>14</v>
      </c>
      <c r="BW18" s="17">
        <f t="shared" si="35"/>
        <v>12</v>
      </c>
      <c r="BX18" s="17">
        <f t="shared" si="36"/>
        <v>9</v>
      </c>
      <c r="BY18" s="17">
        <f t="shared" si="37"/>
        <v>9</v>
      </c>
      <c r="BZ18" s="17">
        <f t="shared" si="38"/>
        <v>3</v>
      </c>
      <c r="CA18" s="17">
        <f t="shared" si="39"/>
        <v>12</v>
      </c>
      <c r="CB18" s="17">
        <f t="shared" si="40"/>
        <v>4.0876046702468756</v>
      </c>
      <c r="CC18" s="17">
        <f t="shared" ca="1" si="41"/>
        <v>16.526680206183322</v>
      </c>
      <c r="CD18" s="17" t="e">
        <f t="shared" ca="1" si="42"/>
        <v>#N/A</v>
      </c>
      <c r="CE18" s="17">
        <f t="shared" ca="1" si="43"/>
        <v>0.35049119253677113</v>
      </c>
      <c r="CF18" s="17" t="e">
        <f t="shared" ca="1" si="44"/>
        <v>#N/A</v>
      </c>
      <c r="CG18" s="17" t="e">
        <f t="shared" ca="1" si="45"/>
        <v>#N/A</v>
      </c>
      <c r="CH18" s="17" t="e">
        <f t="shared" ca="1" si="46"/>
        <v>#N/A</v>
      </c>
      <c r="CI18" s="17" t="e">
        <f t="shared" ca="1" si="47"/>
        <v>#N/A</v>
      </c>
      <c r="CJ18" s="17">
        <v>0</v>
      </c>
      <c r="CK18" s="17">
        <v>15</v>
      </c>
      <c r="CL18" s="17">
        <f t="shared" si="48"/>
        <v>3.7093205129560571</v>
      </c>
      <c r="CM18" s="17">
        <f t="shared" si="49"/>
        <v>-0.24624929275588658</v>
      </c>
      <c r="CN18" s="17">
        <f t="shared" si="50"/>
        <v>6.0701078959154362</v>
      </c>
      <c r="CO18" s="17">
        <f t="shared" si="51"/>
        <v>7.3216850413306306E-2</v>
      </c>
    </row>
    <row r="19" spans="4:93" x14ac:dyDescent="0.2">
      <c r="Y19" s="17">
        <v>150</v>
      </c>
      <c r="AA19" s="17">
        <f t="shared" si="17"/>
        <v>-7.8666666666666579E-2</v>
      </c>
      <c r="AB19" s="17">
        <f t="shared" si="1"/>
        <v>-4.9435580093472285E-2</v>
      </c>
      <c r="AC19" s="19">
        <f t="shared" si="2"/>
        <v>0.99428161645928292</v>
      </c>
      <c r="AD19" s="17">
        <f t="shared" si="3"/>
        <v>1.6422694877967279E-3</v>
      </c>
      <c r="AE19" s="17">
        <f t="shared" si="4"/>
        <v>3.93794150313082E-2</v>
      </c>
      <c r="AF19" s="17">
        <f t="shared" si="5"/>
        <v>6</v>
      </c>
      <c r="AG19" s="17">
        <f t="shared" si="6"/>
        <v>3</v>
      </c>
      <c r="AH19" s="17">
        <f t="shared" si="52"/>
        <v>-5000</v>
      </c>
      <c r="AI19" s="17">
        <f t="shared" si="52"/>
        <v>-5000</v>
      </c>
      <c r="AJ19" s="17">
        <f t="shared" si="52"/>
        <v>-5000</v>
      </c>
      <c r="AK19" s="17">
        <f t="shared" si="52"/>
        <v>-5000</v>
      </c>
      <c r="AL19" s="17">
        <f t="shared" si="52"/>
        <v>-5000</v>
      </c>
      <c r="AM19" s="17">
        <f t="shared" si="52"/>
        <v>-7.8666666666666579E-2</v>
      </c>
      <c r="AN19" s="17">
        <f t="shared" si="52"/>
        <v>-5000</v>
      </c>
      <c r="AO19" s="17">
        <v>17</v>
      </c>
      <c r="AP19" s="17">
        <f t="shared" si="8"/>
        <v>14</v>
      </c>
      <c r="AQ19" s="17">
        <f t="shared" si="9"/>
        <v>5</v>
      </c>
      <c r="AR19" s="17">
        <f t="shared" si="10"/>
        <v>13</v>
      </c>
      <c r="AS19" s="17">
        <f t="shared" si="11"/>
        <v>23</v>
      </c>
      <c r="AT19" s="17">
        <f t="shared" si="12"/>
        <v>43</v>
      </c>
      <c r="AU19" s="17">
        <f t="shared" si="13"/>
        <v>18</v>
      </c>
      <c r="AV19" s="17">
        <f t="shared" si="14"/>
        <v>33</v>
      </c>
      <c r="AW19" s="17">
        <f t="shared" si="18"/>
        <v>2.4333333333333416</v>
      </c>
      <c r="AX19" s="17" t="e">
        <f t="shared" ca="1" si="19"/>
        <v>#N/A</v>
      </c>
      <c r="AY19" s="17" t="e">
        <f t="shared" ca="1" si="20"/>
        <v>#N/A</v>
      </c>
      <c r="AZ19" s="17" t="e">
        <f t="shared" ca="1" si="21"/>
        <v>#N/A</v>
      </c>
      <c r="BA19" s="17">
        <f t="shared" ca="1" si="22"/>
        <v>6.8444488389142792</v>
      </c>
      <c r="BB19" s="17">
        <f t="shared" ca="1" si="23"/>
        <v>14.583750295977753</v>
      </c>
      <c r="BC19" s="17">
        <f t="shared" ca="1" si="24"/>
        <v>3.0955110765330764</v>
      </c>
      <c r="BD19" s="17">
        <f t="shared" ca="1" si="25"/>
        <v>8.8194689774685102</v>
      </c>
      <c r="BE19" s="17">
        <v>0</v>
      </c>
      <c r="BG19" s="17">
        <v>-14</v>
      </c>
      <c r="BH19" s="17">
        <f t="shared" si="26"/>
        <v>-5.7980453971735076E-2</v>
      </c>
      <c r="BI19" s="17">
        <f t="shared" si="27"/>
        <v>4.5019546028264923</v>
      </c>
      <c r="BJ19" s="17">
        <f t="shared" si="28"/>
        <v>1.260755588842069E-3</v>
      </c>
      <c r="BK19" s="17">
        <f t="shared" si="29"/>
        <v>0.16056552436358346</v>
      </c>
      <c r="BL19" s="17">
        <f t="shared" si="30"/>
        <v>3</v>
      </c>
      <c r="BM19" s="17">
        <f t="shared" si="31"/>
        <v>4.5019546028264923</v>
      </c>
      <c r="BN19" s="17">
        <f t="shared" si="32"/>
        <v>-5000</v>
      </c>
      <c r="BO19" s="17">
        <f t="shared" ref="BO19:BS35" si="53">IF($BL19=BO$2,$BI19,-5000)</f>
        <v>4.5019546028264923</v>
      </c>
      <c r="BP19" s="17">
        <f t="shared" si="53"/>
        <v>-5000</v>
      </c>
      <c r="BQ19" s="17">
        <f t="shared" si="53"/>
        <v>-5000</v>
      </c>
      <c r="BR19" s="17">
        <f t="shared" si="53"/>
        <v>-5000</v>
      </c>
      <c r="BS19" s="17">
        <f t="shared" si="53"/>
        <v>-5000</v>
      </c>
      <c r="BT19" s="17">
        <v>17</v>
      </c>
      <c r="BU19" s="17">
        <f t="shared" si="33"/>
        <v>32</v>
      </c>
      <c r="BV19" s="17">
        <f t="shared" si="34"/>
        <v>14</v>
      </c>
      <c r="BW19" s="17">
        <f t="shared" si="35"/>
        <v>11</v>
      </c>
      <c r="BX19" s="17">
        <f t="shared" si="36"/>
        <v>9</v>
      </c>
      <c r="BY19" s="17">
        <f t="shared" si="37"/>
        <v>9</v>
      </c>
      <c r="BZ19" s="17">
        <f t="shared" si="38"/>
        <v>3</v>
      </c>
      <c r="CA19" s="17">
        <f t="shared" si="39"/>
        <v>12</v>
      </c>
      <c r="CB19" s="17">
        <f t="shared" si="40"/>
        <v>4.5019546028264923</v>
      </c>
      <c r="CC19" s="17">
        <f t="shared" ca="1" si="41"/>
        <v>16.075755512848424</v>
      </c>
      <c r="CD19" s="17" t="e">
        <f t="shared" ca="1" si="42"/>
        <v>#N/A</v>
      </c>
      <c r="CE19" s="17">
        <f t="shared" ca="1" si="43"/>
        <v>-0.86645707227038926</v>
      </c>
      <c r="CF19" s="17" t="e">
        <f t="shared" ca="1" si="44"/>
        <v>#N/A</v>
      </c>
      <c r="CG19" s="17" t="e">
        <f t="shared" ca="1" si="45"/>
        <v>#N/A</v>
      </c>
      <c r="CH19" s="17" t="e">
        <f t="shared" ca="1" si="46"/>
        <v>#N/A</v>
      </c>
      <c r="CI19" s="17" t="e">
        <f t="shared" ca="1" si="47"/>
        <v>#N/A</v>
      </c>
      <c r="CJ19" s="17">
        <v>0</v>
      </c>
      <c r="CK19" s="17">
        <v>16</v>
      </c>
      <c r="CL19" s="17">
        <f t="shared" si="48"/>
        <v>8.3911998391300759</v>
      </c>
      <c r="CM19" s="17">
        <f t="shared" si="49"/>
        <v>0.6674257650897456</v>
      </c>
      <c r="CN19" s="17">
        <f t="shared" si="50"/>
        <v>18.276988629618117</v>
      </c>
      <c r="CO19" s="17">
        <f t="shared" si="51"/>
        <v>0.15157966608455611</v>
      </c>
    </row>
    <row r="20" spans="4:93" x14ac:dyDescent="0.2">
      <c r="Y20" s="17">
        <f>2*Y18/Y19</f>
        <v>1.3333333333333335E-3</v>
      </c>
      <c r="AA20" s="17">
        <f t="shared" si="17"/>
        <v>-7.733333333333324E-2</v>
      </c>
      <c r="AB20" s="17">
        <f t="shared" si="1"/>
        <v>-4.8599018945088744E-2</v>
      </c>
      <c r="AC20" s="19">
        <f t="shared" si="2"/>
        <v>0.21907899473022843</v>
      </c>
      <c r="AD20" s="17">
        <f t="shared" si="3"/>
        <v>7.2771103557786653E-4</v>
      </c>
      <c r="AE20" s="17">
        <f t="shared" si="4"/>
        <v>1.3613919483108952E-5</v>
      </c>
      <c r="AF20" s="17">
        <f t="shared" si="5"/>
        <v>7</v>
      </c>
      <c r="AG20" s="17">
        <f t="shared" si="6"/>
        <v>7</v>
      </c>
      <c r="AH20" s="17">
        <f t="shared" si="52"/>
        <v>-5000</v>
      </c>
      <c r="AI20" s="17">
        <f t="shared" si="52"/>
        <v>-5000</v>
      </c>
      <c r="AJ20" s="17">
        <f t="shared" si="52"/>
        <v>-5000</v>
      </c>
      <c r="AK20" s="17">
        <f t="shared" si="52"/>
        <v>-5000</v>
      </c>
      <c r="AL20" s="17">
        <f t="shared" si="52"/>
        <v>-5000</v>
      </c>
      <c r="AM20" s="17">
        <f t="shared" si="52"/>
        <v>-5000</v>
      </c>
      <c r="AN20" s="17">
        <f t="shared" si="52"/>
        <v>-7.733333333333324E-2</v>
      </c>
      <c r="AO20" s="17">
        <v>18</v>
      </c>
      <c r="AP20" s="17">
        <f t="shared" si="8"/>
        <v>14</v>
      </c>
      <c r="AQ20" s="17">
        <f t="shared" si="9"/>
        <v>5</v>
      </c>
      <c r="AR20" s="17">
        <f t="shared" si="10"/>
        <v>13</v>
      </c>
      <c r="AS20" s="17">
        <f t="shared" si="11"/>
        <v>23</v>
      </c>
      <c r="AT20" s="17">
        <f t="shared" si="12"/>
        <v>43</v>
      </c>
      <c r="AU20" s="17">
        <f t="shared" si="13"/>
        <v>27</v>
      </c>
      <c r="AV20" s="17">
        <f t="shared" si="14"/>
        <v>28</v>
      </c>
      <c r="AW20" s="17">
        <f t="shared" si="18"/>
        <v>2.5666666666666762</v>
      </c>
      <c r="AX20" s="17" t="e">
        <f t="shared" ca="1" si="19"/>
        <v>#N/A</v>
      </c>
      <c r="AY20" s="17" t="e">
        <f t="shared" ca="1" si="20"/>
        <v>#N/A</v>
      </c>
      <c r="AZ20" s="17" t="e">
        <f t="shared" ca="1" si="21"/>
        <v>#N/A</v>
      </c>
      <c r="BA20" s="17">
        <f t="shared" ca="1" si="22"/>
        <v>6.719325317115115</v>
      </c>
      <c r="BB20" s="17">
        <f t="shared" ca="1" si="23"/>
        <v>14.432694150862588</v>
      </c>
      <c r="BC20" s="17">
        <f t="shared" ca="1" si="24"/>
        <v>2.4160768581791632</v>
      </c>
      <c r="BD20" s="17">
        <f t="shared" ca="1" si="25"/>
        <v>7.3809947887179517</v>
      </c>
      <c r="BE20" s="17">
        <v>0</v>
      </c>
      <c r="BG20" s="17">
        <v>-13</v>
      </c>
      <c r="BH20" s="17">
        <f t="shared" si="26"/>
        <v>-5.3837348535446305E-2</v>
      </c>
      <c r="BI20" s="17">
        <f t="shared" si="27"/>
        <v>4.9162651464553688</v>
      </c>
      <c r="BJ20" s="17">
        <f t="shared" si="28"/>
        <v>7.3678951917653928E-3</v>
      </c>
      <c r="BK20" s="17">
        <f t="shared" si="29"/>
        <v>0.26044170591051563</v>
      </c>
      <c r="BL20" s="17">
        <f t="shared" si="30"/>
        <v>5</v>
      </c>
      <c r="BM20" s="17">
        <f t="shared" si="31"/>
        <v>4.9162651464553688</v>
      </c>
      <c r="BN20" s="17">
        <f t="shared" si="32"/>
        <v>-5000</v>
      </c>
      <c r="BO20" s="17">
        <f t="shared" si="53"/>
        <v>-5000</v>
      </c>
      <c r="BP20" s="17">
        <f t="shared" si="53"/>
        <v>-5000</v>
      </c>
      <c r="BQ20" s="17">
        <f t="shared" si="53"/>
        <v>4.9162651464553688</v>
      </c>
      <c r="BR20" s="17">
        <f t="shared" si="53"/>
        <v>-5000</v>
      </c>
      <c r="BS20" s="17">
        <f t="shared" si="53"/>
        <v>-5000</v>
      </c>
      <c r="BT20" s="17">
        <v>18</v>
      </c>
      <c r="BU20" s="17">
        <f t="shared" si="33"/>
        <v>31</v>
      </c>
      <c r="BV20" s="17">
        <f t="shared" si="34"/>
        <v>14</v>
      </c>
      <c r="BW20" s="17">
        <f t="shared" si="35"/>
        <v>19</v>
      </c>
      <c r="BX20" s="17">
        <f t="shared" si="36"/>
        <v>9</v>
      </c>
      <c r="BY20" s="17">
        <f t="shared" si="37"/>
        <v>8</v>
      </c>
      <c r="BZ20" s="17">
        <f t="shared" si="38"/>
        <v>3</v>
      </c>
      <c r="CA20" s="17">
        <f t="shared" si="39"/>
        <v>12</v>
      </c>
      <c r="CB20" s="17">
        <f t="shared" si="40"/>
        <v>4.9162651464553688</v>
      </c>
      <c r="CC20" s="17">
        <f t="shared" ca="1" si="41"/>
        <v>15.690009417908533</v>
      </c>
      <c r="CD20" s="17" t="e">
        <f t="shared" ca="1" si="42"/>
        <v>#N/A</v>
      </c>
      <c r="CE20" s="17">
        <f t="shared" ca="1" si="43"/>
        <v>-1.2838239003421723</v>
      </c>
      <c r="CF20" s="17" t="e">
        <f t="shared" ca="1" si="44"/>
        <v>#N/A</v>
      </c>
      <c r="CG20" s="17" t="e">
        <f t="shared" ca="1" si="45"/>
        <v>#N/A</v>
      </c>
      <c r="CH20" s="17" t="e">
        <f t="shared" ca="1" si="46"/>
        <v>#N/A</v>
      </c>
      <c r="CI20" s="17" t="e">
        <f t="shared" ca="1" si="47"/>
        <v>#N/A</v>
      </c>
      <c r="CJ20" s="17">
        <v>0</v>
      </c>
      <c r="CK20" s="17">
        <v>17</v>
      </c>
      <c r="CL20" s="17">
        <f t="shared" si="48"/>
        <v>15.982622386481967</v>
      </c>
      <c r="CM20" s="17">
        <f t="shared" si="49"/>
        <v>0.90891099797890784</v>
      </c>
      <c r="CN20" s="17">
        <f t="shared" si="50"/>
        <v>0.93016554770810167</v>
      </c>
      <c r="CO20" s="17">
        <f t="shared" si="51"/>
        <v>0.61880467383362592</v>
      </c>
    </row>
    <row r="21" spans="4:93" x14ac:dyDescent="0.2">
      <c r="Y21" s="17">
        <f>2000*Y18</f>
        <v>200</v>
      </c>
      <c r="AA21" s="17">
        <f t="shared" si="17"/>
        <v>-7.5999999999999901E-2</v>
      </c>
      <c r="AB21" s="17">
        <f t="shared" si="1"/>
        <v>-4.776238971503128E-2</v>
      </c>
      <c r="AC21" s="19">
        <f t="shared" si="2"/>
        <v>0.24778870553349075</v>
      </c>
      <c r="AD21" s="17">
        <f t="shared" si="3"/>
        <v>1.1760092133796797E-4</v>
      </c>
      <c r="AE21" s="17">
        <f t="shared" si="4"/>
        <v>1.0130080500978679E-5</v>
      </c>
      <c r="AF21" s="17">
        <f t="shared" si="5"/>
        <v>7</v>
      </c>
      <c r="AG21" s="17">
        <f t="shared" si="6"/>
        <v>7</v>
      </c>
      <c r="AH21" s="17">
        <f t="shared" si="52"/>
        <v>-5000</v>
      </c>
      <c r="AI21" s="17">
        <f t="shared" si="52"/>
        <v>-5000</v>
      </c>
      <c r="AJ21" s="17">
        <f t="shared" si="52"/>
        <v>-5000</v>
      </c>
      <c r="AK21" s="17">
        <f t="shared" si="52"/>
        <v>-5000</v>
      </c>
      <c r="AL21" s="17">
        <f t="shared" si="52"/>
        <v>-5000</v>
      </c>
      <c r="AM21" s="17">
        <f t="shared" si="52"/>
        <v>-5000</v>
      </c>
      <c r="AN21" s="17">
        <f t="shared" si="52"/>
        <v>-7.5999999999999901E-2</v>
      </c>
      <c r="AO21" s="17">
        <v>19</v>
      </c>
      <c r="AP21" s="17">
        <f t="shared" si="8"/>
        <v>14</v>
      </c>
      <c r="AQ21" s="17">
        <f t="shared" si="9"/>
        <v>5</v>
      </c>
      <c r="AR21" s="17">
        <f t="shared" si="10"/>
        <v>13</v>
      </c>
      <c r="AS21" s="17">
        <f t="shared" si="11"/>
        <v>23</v>
      </c>
      <c r="AT21" s="17">
        <f t="shared" si="12"/>
        <v>43</v>
      </c>
      <c r="AU21" s="17">
        <f t="shared" si="13"/>
        <v>27</v>
      </c>
      <c r="AV21" s="17">
        <f t="shared" si="14"/>
        <v>27</v>
      </c>
      <c r="AW21" s="17">
        <f t="shared" si="18"/>
        <v>2.7000000000000099</v>
      </c>
      <c r="AX21" s="17" t="e">
        <f t="shared" ca="1" si="19"/>
        <v>#N/A</v>
      </c>
      <c r="AY21" s="17" t="e">
        <f t="shared" ca="1" si="20"/>
        <v>#N/A</v>
      </c>
      <c r="AZ21" s="17" t="e">
        <f t="shared" ca="1" si="21"/>
        <v>#N/A</v>
      </c>
      <c r="BA21" s="17">
        <f t="shared" ca="1" si="22"/>
        <v>6.5591679848075426</v>
      </c>
      <c r="BB21" s="17">
        <f t="shared" ca="1" si="23"/>
        <v>13.477872045903766</v>
      </c>
      <c r="BC21" s="17">
        <f t="shared" ca="1" si="24"/>
        <v>1.7773975641427964</v>
      </c>
      <c r="BD21" s="17">
        <f t="shared" ca="1" si="25"/>
        <v>7.2363434382650587</v>
      </c>
      <c r="BE21" s="17">
        <v>0</v>
      </c>
      <c r="BG21" s="17">
        <v>-12</v>
      </c>
      <c r="BH21" s="17">
        <f t="shared" si="26"/>
        <v>-4.9694608753135E-2</v>
      </c>
      <c r="BI21" s="17">
        <f t="shared" si="27"/>
        <v>5.3305391246865002</v>
      </c>
      <c r="BJ21" s="17">
        <f t="shared" si="28"/>
        <v>6.2694180917620612E-3</v>
      </c>
      <c r="BK21" s="17">
        <f t="shared" si="29"/>
        <v>0.2491727880999843</v>
      </c>
      <c r="BL21" s="17">
        <f t="shared" si="30"/>
        <v>4</v>
      </c>
      <c r="BM21" s="17">
        <f t="shared" si="31"/>
        <v>5.3305391246865002</v>
      </c>
      <c r="BN21" s="17">
        <f t="shared" si="32"/>
        <v>-5000</v>
      </c>
      <c r="BO21" s="17">
        <f t="shared" si="53"/>
        <v>-5000</v>
      </c>
      <c r="BP21" s="17">
        <f t="shared" si="53"/>
        <v>5.3305391246865002</v>
      </c>
      <c r="BQ21" s="17">
        <f t="shared" si="53"/>
        <v>-5000</v>
      </c>
      <c r="BR21" s="17">
        <f t="shared" si="53"/>
        <v>-5000</v>
      </c>
      <c r="BS21" s="17">
        <f t="shared" si="53"/>
        <v>-5000</v>
      </c>
      <c r="BT21" s="17">
        <v>19</v>
      </c>
      <c r="BU21" s="17">
        <f t="shared" si="33"/>
        <v>30</v>
      </c>
      <c r="BV21" s="17">
        <f t="shared" si="34"/>
        <v>14</v>
      </c>
      <c r="BW21" s="17">
        <f t="shared" si="35"/>
        <v>19</v>
      </c>
      <c r="BX21" s="17">
        <f t="shared" si="36"/>
        <v>5</v>
      </c>
      <c r="BY21" s="17">
        <f t="shared" si="37"/>
        <v>9</v>
      </c>
      <c r="BZ21" s="17">
        <f t="shared" si="38"/>
        <v>3</v>
      </c>
      <c r="CA21" s="17">
        <f t="shared" si="39"/>
        <v>12</v>
      </c>
      <c r="CB21" s="17">
        <f t="shared" si="40"/>
        <v>5.3305391246865002</v>
      </c>
      <c r="CC21" s="17">
        <f t="shared" ca="1" si="41"/>
        <v>15.246962095329664</v>
      </c>
      <c r="CD21" s="17" t="e">
        <f t="shared" ca="1" si="42"/>
        <v>#N/A</v>
      </c>
      <c r="CE21" s="17">
        <f t="shared" ca="1" si="43"/>
        <v>-499.97521368771476</v>
      </c>
      <c r="CF21" s="17" t="e">
        <f t="shared" ca="1" si="44"/>
        <v>#N/A</v>
      </c>
      <c r="CG21" s="17" t="e">
        <f t="shared" ca="1" si="45"/>
        <v>#N/A</v>
      </c>
      <c r="CH21" s="17" t="e">
        <f t="shared" ca="1" si="46"/>
        <v>#N/A</v>
      </c>
      <c r="CI21" s="17" t="e">
        <f t="shared" ca="1" si="47"/>
        <v>#N/A</v>
      </c>
      <c r="CJ21" s="17">
        <v>0</v>
      </c>
      <c r="CK21" s="17">
        <v>18</v>
      </c>
      <c r="CL21" s="17">
        <f t="shared" si="48"/>
        <v>3.0093737024140763</v>
      </c>
      <c r="CM21" s="17">
        <f t="shared" si="49"/>
        <v>0.29790391655583748</v>
      </c>
      <c r="CN21" s="17">
        <f t="shared" si="50"/>
        <v>19.244379886740234</v>
      </c>
      <c r="CO21" s="17">
        <f t="shared" si="51"/>
        <v>0.35112519187589264</v>
      </c>
    </row>
    <row r="22" spans="4:93" x14ac:dyDescent="0.2">
      <c r="Y22" s="17">
        <f>Y18*100</f>
        <v>10</v>
      </c>
      <c r="AA22" s="17">
        <f t="shared" si="17"/>
        <v>-7.4666666666666562E-2</v>
      </c>
      <c r="AB22" s="17">
        <f t="shared" si="1"/>
        <v>-4.6925693566324582E-2</v>
      </c>
      <c r="AC22" s="19">
        <f t="shared" si="2"/>
        <v>0.99827878865040309</v>
      </c>
      <c r="AD22" s="17">
        <f t="shared" si="3"/>
        <v>4.5044954240471841E-5</v>
      </c>
      <c r="AE22" s="17">
        <f t="shared" si="4"/>
        <v>6.6539922670248884E-3</v>
      </c>
      <c r="AF22" s="17">
        <f t="shared" si="5"/>
        <v>7</v>
      </c>
      <c r="AG22" s="17">
        <f t="shared" si="6"/>
        <v>5</v>
      </c>
      <c r="AH22" s="17">
        <f t="shared" si="52"/>
        <v>-5000</v>
      </c>
      <c r="AI22" s="17">
        <f t="shared" si="52"/>
        <v>-5000</v>
      </c>
      <c r="AJ22" s="17">
        <f t="shared" si="52"/>
        <v>-5000</v>
      </c>
      <c r="AK22" s="17">
        <f t="shared" si="52"/>
        <v>-5000</v>
      </c>
      <c r="AL22" s="17">
        <f t="shared" si="52"/>
        <v>-5000</v>
      </c>
      <c r="AM22" s="17">
        <f t="shared" si="52"/>
        <v>-5000</v>
      </c>
      <c r="AN22" s="17">
        <f t="shared" si="52"/>
        <v>-7.4666666666666562E-2</v>
      </c>
      <c r="AO22" s="17">
        <v>20</v>
      </c>
      <c r="AP22" s="17">
        <f t="shared" si="8"/>
        <v>14</v>
      </c>
      <c r="AQ22" s="17">
        <f t="shared" si="9"/>
        <v>5</v>
      </c>
      <c r="AR22" s="17">
        <f t="shared" si="10"/>
        <v>13</v>
      </c>
      <c r="AS22" s="17">
        <f t="shared" si="11"/>
        <v>23</v>
      </c>
      <c r="AT22" s="17">
        <f t="shared" si="12"/>
        <v>43</v>
      </c>
      <c r="AU22" s="17">
        <f t="shared" si="13"/>
        <v>27</v>
      </c>
      <c r="AV22" s="17">
        <f t="shared" si="14"/>
        <v>26</v>
      </c>
      <c r="AW22" s="17">
        <f t="shared" si="18"/>
        <v>2.8333333333333437</v>
      </c>
      <c r="AX22" s="17" t="e">
        <f t="shared" ca="1" si="19"/>
        <v>#N/A</v>
      </c>
      <c r="AY22" s="17" t="e">
        <f t="shared" ca="1" si="20"/>
        <v>#N/A</v>
      </c>
      <c r="AZ22" s="17" t="e">
        <f t="shared" ca="1" si="21"/>
        <v>#N/A</v>
      </c>
      <c r="BA22" s="17">
        <f t="shared" ca="1" si="22"/>
        <v>6.4533781910489276</v>
      </c>
      <c r="BB22" s="17">
        <f t="shared" ca="1" si="23"/>
        <v>13.075744223154439</v>
      </c>
      <c r="BC22" s="17">
        <f t="shared" ca="1" si="24"/>
        <v>1.6572034848656816</v>
      </c>
      <c r="BD22" s="17">
        <f t="shared" ca="1" si="25"/>
        <v>5.8920822594955649</v>
      </c>
      <c r="BE22" s="17">
        <v>0</v>
      </c>
      <c r="BG22" s="17">
        <v>-11</v>
      </c>
      <c r="BH22" s="17">
        <f t="shared" si="26"/>
        <v>-4.5552206411657026E-2</v>
      </c>
      <c r="BI22" s="17">
        <f t="shared" si="27"/>
        <v>5.7447793588342977</v>
      </c>
      <c r="BJ22" s="17">
        <f t="shared" si="28"/>
        <v>1.1164891917694872E-4</v>
      </c>
      <c r="BK22" s="17">
        <f t="shared" si="29"/>
        <v>8.2645729472246063E-2</v>
      </c>
      <c r="BL22" s="17">
        <f t="shared" si="30"/>
        <v>1</v>
      </c>
      <c r="BM22" s="17">
        <f t="shared" si="31"/>
        <v>5.7447793588342977</v>
      </c>
      <c r="BN22" s="17">
        <f t="shared" si="32"/>
        <v>-5000</v>
      </c>
      <c r="BO22" s="17">
        <f t="shared" si="53"/>
        <v>-5000</v>
      </c>
      <c r="BP22" s="17">
        <f t="shared" si="53"/>
        <v>-5000</v>
      </c>
      <c r="BQ22" s="17">
        <f t="shared" si="53"/>
        <v>-5000</v>
      </c>
      <c r="BR22" s="17">
        <f t="shared" si="53"/>
        <v>-5000</v>
      </c>
      <c r="BS22" s="17">
        <f t="shared" si="53"/>
        <v>-5000</v>
      </c>
      <c r="BT22" s="17">
        <v>20</v>
      </c>
      <c r="BU22" s="17">
        <f t="shared" si="33"/>
        <v>29</v>
      </c>
      <c r="BV22" s="17">
        <f t="shared" si="34"/>
        <v>14</v>
      </c>
      <c r="BW22" s="17">
        <f t="shared" si="35"/>
        <v>19</v>
      </c>
      <c r="BX22" s="17">
        <f t="shared" si="36"/>
        <v>9</v>
      </c>
      <c r="BY22" s="17">
        <f t="shared" si="37"/>
        <v>9</v>
      </c>
      <c r="BZ22" s="17">
        <f t="shared" si="38"/>
        <v>3</v>
      </c>
      <c r="CA22" s="17">
        <f t="shared" si="39"/>
        <v>12</v>
      </c>
      <c r="CB22" s="17">
        <f t="shared" si="40"/>
        <v>5.7447793588342977</v>
      </c>
      <c r="CC22" s="17">
        <f t="shared" ca="1" si="41"/>
        <v>14.868127430346128</v>
      </c>
      <c r="CD22" s="17" t="e">
        <f t="shared" ca="1" si="42"/>
        <v>#N/A</v>
      </c>
      <c r="CE22" s="17" t="e">
        <f t="shared" ca="1" si="43"/>
        <v>#N/A</v>
      </c>
      <c r="CF22" s="17" t="e">
        <f t="shared" ca="1" si="44"/>
        <v>#N/A</v>
      </c>
      <c r="CG22" s="17" t="e">
        <f t="shared" ca="1" si="45"/>
        <v>#N/A</v>
      </c>
      <c r="CH22" s="17" t="e">
        <f t="shared" ca="1" si="46"/>
        <v>#N/A</v>
      </c>
      <c r="CI22" s="17" t="e">
        <f t="shared" ca="1" si="47"/>
        <v>#N/A</v>
      </c>
      <c r="CJ22" s="17">
        <v>0</v>
      </c>
      <c r="CK22" s="17">
        <v>19</v>
      </c>
      <c r="CL22" s="17">
        <f t="shared" si="48"/>
        <v>15.615788812220497</v>
      </c>
      <c r="CM22" s="17">
        <f t="shared" si="49"/>
        <v>-0.29101422109100994</v>
      </c>
      <c r="CN22" s="17">
        <f t="shared" si="50"/>
        <v>1.8911769371617364</v>
      </c>
      <c r="CO22" s="17">
        <f t="shared" si="51"/>
        <v>-0.55079195036426043</v>
      </c>
    </row>
    <row r="23" spans="4:93" x14ac:dyDescent="0.2">
      <c r="Y23" s="17">
        <v>0.3</v>
      </c>
      <c r="AA23" s="17">
        <f t="shared" si="17"/>
        <v>-7.3333333333333223E-2</v>
      </c>
      <c r="AB23" s="17">
        <f t="shared" si="1"/>
        <v>-4.6088931662554171E-2</v>
      </c>
      <c r="AC23" s="19">
        <f t="shared" si="2"/>
        <v>0.32248168366626917</v>
      </c>
      <c r="AD23" s="17">
        <f t="shared" si="3"/>
        <v>5.944707075618979E-4</v>
      </c>
      <c r="AE23" s="17">
        <f t="shared" si="4"/>
        <v>8.5033585695778183E-5</v>
      </c>
      <c r="AF23" s="17">
        <f t="shared" si="5"/>
        <v>7</v>
      </c>
      <c r="AG23" s="17">
        <f t="shared" si="6"/>
        <v>7</v>
      </c>
      <c r="AH23" s="17">
        <f t="shared" ref="AH23:AN32" si="54">IF($AF23=AH$2,$AA23,-5000)</f>
        <v>-5000</v>
      </c>
      <c r="AI23" s="17">
        <f t="shared" si="54"/>
        <v>-5000</v>
      </c>
      <c r="AJ23" s="17">
        <f t="shared" si="54"/>
        <v>-5000</v>
      </c>
      <c r="AK23" s="17">
        <f t="shared" si="54"/>
        <v>-5000</v>
      </c>
      <c r="AL23" s="17">
        <f t="shared" si="54"/>
        <v>-5000</v>
      </c>
      <c r="AM23" s="17">
        <f t="shared" si="54"/>
        <v>-5000</v>
      </c>
      <c r="AN23" s="17">
        <f t="shared" si="54"/>
        <v>-7.3333333333333223E-2</v>
      </c>
      <c r="AO23" s="17">
        <v>21</v>
      </c>
      <c r="AP23" s="17">
        <f t="shared" si="8"/>
        <v>14</v>
      </c>
      <c r="AQ23" s="17">
        <f t="shared" si="9"/>
        <v>5</v>
      </c>
      <c r="AR23" s="17">
        <f t="shared" si="10"/>
        <v>13</v>
      </c>
      <c r="AS23" s="17">
        <f t="shared" si="11"/>
        <v>23</v>
      </c>
      <c r="AT23" s="17">
        <f t="shared" si="12"/>
        <v>43</v>
      </c>
      <c r="AU23" s="17">
        <f t="shared" si="13"/>
        <v>27</v>
      </c>
      <c r="AV23" s="17">
        <f t="shared" si="14"/>
        <v>25</v>
      </c>
      <c r="AW23" s="17">
        <f t="shared" si="18"/>
        <v>2.9666666666666774</v>
      </c>
      <c r="AX23" s="17" t="e">
        <f t="shared" ca="1" si="19"/>
        <v>#N/A</v>
      </c>
      <c r="AY23" s="17" t="e">
        <f t="shared" ca="1" si="20"/>
        <v>#N/A</v>
      </c>
      <c r="AZ23" s="17" t="e">
        <f t="shared" ca="1" si="21"/>
        <v>#N/A</v>
      </c>
      <c r="BA23" s="17">
        <f t="shared" ca="1" si="22"/>
        <v>6.3218678270731612</v>
      </c>
      <c r="BB23" s="17">
        <f t="shared" ca="1" si="23"/>
        <v>11.893650974006425</v>
      </c>
      <c r="BC23" s="17">
        <f t="shared" ca="1" si="24"/>
        <v>0.96994638872596184</v>
      </c>
      <c r="BD23" s="17">
        <f t="shared" ca="1" si="25"/>
        <v>5.746308924300072</v>
      </c>
      <c r="BE23" s="17">
        <v>0</v>
      </c>
      <c r="BG23" s="17">
        <v>-10</v>
      </c>
      <c r="BH23" s="17">
        <f t="shared" si="26"/>
        <v>-4.1410113318517322E-2</v>
      </c>
      <c r="BI23" s="17">
        <f t="shared" si="27"/>
        <v>6.1589886681482673</v>
      </c>
      <c r="BJ23" s="17">
        <f t="shared" si="28"/>
        <v>6.3914849083083966E-3</v>
      </c>
      <c r="BK23" s="17">
        <f t="shared" si="29"/>
        <v>0.25049266016908495</v>
      </c>
      <c r="BL23" s="17">
        <f t="shared" si="30"/>
        <v>5</v>
      </c>
      <c r="BM23" s="17">
        <f t="shared" si="31"/>
        <v>6.1589886681482673</v>
      </c>
      <c r="BN23" s="17">
        <f t="shared" si="32"/>
        <v>-5000</v>
      </c>
      <c r="BO23" s="17">
        <f t="shared" si="53"/>
        <v>-5000</v>
      </c>
      <c r="BP23" s="17">
        <f t="shared" si="53"/>
        <v>-5000</v>
      </c>
      <c r="BQ23" s="17">
        <f t="shared" si="53"/>
        <v>6.1589886681482673</v>
      </c>
      <c r="BR23" s="17">
        <f t="shared" si="53"/>
        <v>-5000</v>
      </c>
      <c r="BS23" s="17">
        <f t="shared" si="53"/>
        <v>-5000</v>
      </c>
      <c r="BT23" s="17">
        <v>21</v>
      </c>
      <c r="BU23" s="17">
        <f t="shared" si="33"/>
        <v>28</v>
      </c>
      <c r="BV23" s="17">
        <f t="shared" si="34"/>
        <v>14</v>
      </c>
      <c r="BW23" s="17">
        <f t="shared" si="35"/>
        <v>19</v>
      </c>
      <c r="BX23" s="17">
        <f t="shared" si="36"/>
        <v>9</v>
      </c>
      <c r="BY23" s="17">
        <f t="shared" si="37"/>
        <v>7</v>
      </c>
      <c r="BZ23" s="17">
        <f t="shared" si="38"/>
        <v>3</v>
      </c>
      <c r="CA23" s="17">
        <f t="shared" si="39"/>
        <v>12</v>
      </c>
      <c r="CB23" s="17">
        <f t="shared" si="40"/>
        <v>6.1589886681482673</v>
      </c>
      <c r="CC23" s="17">
        <f t="shared" ca="1" si="41"/>
        <v>14.421573744831898</v>
      </c>
      <c r="CD23" s="17" t="e">
        <f t="shared" ca="1" si="42"/>
        <v>#N/A</v>
      </c>
      <c r="CE23" s="17" t="e">
        <f t="shared" ca="1" si="43"/>
        <v>#N/A</v>
      </c>
      <c r="CF23" s="17" t="e">
        <f t="shared" ca="1" si="44"/>
        <v>#N/A</v>
      </c>
      <c r="CG23" s="17" t="e">
        <f t="shared" ca="1" si="45"/>
        <v>#N/A</v>
      </c>
      <c r="CH23" s="17" t="e">
        <f t="shared" ca="1" si="46"/>
        <v>#N/A</v>
      </c>
      <c r="CI23" s="17" t="e">
        <f t="shared" ca="1" si="47"/>
        <v>#N/A</v>
      </c>
      <c r="CJ23" s="17">
        <v>0</v>
      </c>
      <c r="CK23" s="17">
        <v>20</v>
      </c>
      <c r="CL23" s="17">
        <f t="shared" si="48"/>
        <v>8.8551950019260168</v>
      </c>
      <c r="CM23" s="17">
        <f t="shared" si="49"/>
        <v>-0.28361178355832073</v>
      </c>
      <c r="CN23" s="17">
        <f t="shared" si="50"/>
        <v>13.120216208710245</v>
      </c>
      <c r="CO23" s="17">
        <f t="shared" si="51"/>
        <v>-0.98309372850636201</v>
      </c>
    </row>
    <row r="24" spans="4:93" x14ac:dyDescent="0.2">
      <c r="AA24" s="17">
        <f t="shared" si="17"/>
        <v>-7.1999999999999884E-2</v>
      </c>
      <c r="AB24" s="17">
        <f t="shared" si="1"/>
        <v>-4.5252105167856792E-2</v>
      </c>
      <c r="AC24" s="19">
        <f t="shared" si="2"/>
        <v>0.15493903811243459</v>
      </c>
      <c r="AD24" s="17">
        <f t="shared" si="3"/>
        <v>1.6646036614090703E-3</v>
      </c>
      <c r="AE24" s="17">
        <f t="shared" si="4"/>
        <v>3.6430044363090223E-6</v>
      </c>
      <c r="AF24" s="17">
        <f t="shared" si="5"/>
        <v>6</v>
      </c>
      <c r="AG24" s="17">
        <f t="shared" si="6"/>
        <v>7</v>
      </c>
      <c r="AH24" s="17">
        <f t="shared" si="54"/>
        <v>-5000</v>
      </c>
      <c r="AI24" s="17">
        <f t="shared" si="54"/>
        <v>-5000</v>
      </c>
      <c r="AJ24" s="17">
        <f t="shared" si="54"/>
        <v>-5000</v>
      </c>
      <c r="AK24" s="17">
        <f t="shared" si="54"/>
        <v>-5000</v>
      </c>
      <c r="AL24" s="17">
        <f t="shared" si="54"/>
        <v>-5000</v>
      </c>
      <c r="AM24" s="17">
        <f t="shared" si="54"/>
        <v>-7.1999999999999884E-2</v>
      </c>
      <c r="AN24" s="17">
        <f t="shared" si="54"/>
        <v>-5000</v>
      </c>
      <c r="AO24" s="17">
        <v>22</v>
      </c>
      <c r="AP24" s="17">
        <f t="shared" si="8"/>
        <v>14</v>
      </c>
      <c r="AQ24" s="17">
        <f t="shared" si="9"/>
        <v>5</v>
      </c>
      <c r="AR24" s="17">
        <f t="shared" si="10"/>
        <v>13</v>
      </c>
      <c r="AS24" s="17">
        <f t="shared" si="11"/>
        <v>23</v>
      </c>
      <c r="AT24" s="17">
        <f t="shared" si="12"/>
        <v>43</v>
      </c>
      <c r="AU24" s="17">
        <f t="shared" si="13"/>
        <v>17</v>
      </c>
      <c r="AV24" s="17">
        <f t="shared" si="14"/>
        <v>33</v>
      </c>
      <c r="AW24" s="17">
        <f t="shared" si="18"/>
        <v>3.1000000000000112</v>
      </c>
      <c r="AX24" s="17" t="e">
        <f t="shared" ca="1" si="19"/>
        <v>#N/A</v>
      </c>
      <c r="AY24" s="17" t="e">
        <f t="shared" ca="1" si="20"/>
        <v>#N/A</v>
      </c>
      <c r="AZ24" s="17" t="e">
        <f t="shared" ca="1" si="21"/>
        <v>#N/A</v>
      </c>
      <c r="BA24" s="17">
        <f t="shared" ca="1" si="22"/>
        <v>5.0781950408635179</v>
      </c>
      <c r="BB24" s="17">
        <f t="shared" ca="1" si="23"/>
        <v>8.7171743296052195</v>
      </c>
      <c r="BC24" s="17">
        <f t="shared" ca="1" si="24"/>
        <v>0.85500961672613263</v>
      </c>
      <c r="BD24" s="17">
        <f t="shared" ca="1" si="25"/>
        <v>4.4442483807073199</v>
      </c>
      <c r="BE24" s="17">
        <v>0</v>
      </c>
      <c r="BG24" s="17">
        <v>-9</v>
      </c>
      <c r="BH24" s="17">
        <f t="shared" si="26"/>
        <v>-3.7268301300136933E-2</v>
      </c>
      <c r="BI24" s="17">
        <f t="shared" si="27"/>
        <v>6.5731698699863061</v>
      </c>
      <c r="BJ24" s="17">
        <f t="shared" si="28"/>
        <v>1.6401869127548794E-2</v>
      </c>
      <c r="BK24" s="17">
        <f t="shared" si="29"/>
        <v>0.32428710735324329</v>
      </c>
      <c r="BL24" s="17">
        <f t="shared" si="30"/>
        <v>6</v>
      </c>
      <c r="BM24" s="17">
        <f t="shared" si="31"/>
        <v>-5000</v>
      </c>
      <c r="BN24" s="17">
        <f t="shared" si="32"/>
        <v>6.5731698699863061</v>
      </c>
      <c r="BO24" s="17">
        <f t="shared" si="53"/>
        <v>-5000</v>
      </c>
      <c r="BP24" s="17">
        <f t="shared" si="53"/>
        <v>-5000</v>
      </c>
      <c r="BQ24" s="17">
        <f t="shared" si="53"/>
        <v>-5000</v>
      </c>
      <c r="BR24" s="17">
        <f t="shared" si="53"/>
        <v>6.5731698699863061</v>
      </c>
      <c r="BS24" s="17">
        <f t="shared" si="53"/>
        <v>-5000</v>
      </c>
      <c r="BT24" s="17">
        <v>22</v>
      </c>
      <c r="BU24" s="17">
        <f t="shared" si="33"/>
        <v>49</v>
      </c>
      <c r="BV24" s="17">
        <f t="shared" si="34"/>
        <v>13</v>
      </c>
      <c r="BW24" s="17">
        <f t="shared" si="35"/>
        <v>19</v>
      </c>
      <c r="BX24" s="17">
        <f t="shared" si="36"/>
        <v>9</v>
      </c>
      <c r="BY24" s="17">
        <f t="shared" si="37"/>
        <v>9</v>
      </c>
      <c r="BZ24" s="17">
        <f t="shared" si="38"/>
        <v>2</v>
      </c>
      <c r="CA24" s="17">
        <f t="shared" si="39"/>
        <v>12</v>
      </c>
      <c r="CB24" s="17">
        <f t="shared" si="40"/>
        <v>6.5731698699863061</v>
      </c>
      <c r="CC24" s="17">
        <f t="shared" ca="1" si="41"/>
        <v>13.603818191381396</v>
      </c>
      <c r="CD24" s="17" t="e">
        <f t="shared" ca="1" si="42"/>
        <v>#N/A</v>
      </c>
      <c r="CE24" s="17" t="e">
        <f t="shared" ca="1" si="43"/>
        <v>#N/A</v>
      </c>
      <c r="CF24" s="17" t="e">
        <f t="shared" ca="1" si="44"/>
        <v>#N/A</v>
      </c>
      <c r="CG24" s="17" t="e">
        <f t="shared" ca="1" si="45"/>
        <v>#N/A</v>
      </c>
      <c r="CH24" s="17" t="e">
        <f t="shared" ca="1" si="46"/>
        <v>#N/A</v>
      </c>
      <c r="CI24" s="17" t="e">
        <f t="shared" ca="1" si="47"/>
        <v>#N/A</v>
      </c>
      <c r="CJ24" s="17">
        <v>0</v>
      </c>
      <c r="CK24" s="17">
        <v>21</v>
      </c>
      <c r="CL24" s="17">
        <f t="shared" si="48"/>
        <v>4.086089287464632</v>
      </c>
      <c r="CM24" s="17">
        <f t="shared" si="49"/>
        <v>-2.5952710355857174E-2</v>
      </c>
      <c r="CN24" s="17">
        <f t="shared" si="50"/>
        <v>15.520954128972516</v>
      </c>
      <c r="CO24" s="17">
        <f t="shared" si="51"/>
        <v>-0.46661614258280043</v>
      </c>
    </row>
    <row r="25" spans="4:93" x14ac:dyDescent="0.2">
      <c r="D25" s="16"/>
      <c r="AA25" s="17">
        <f t="shared" si="17"/>
        <v>-7.0666666666666544E-2</v>
      </c>
      <c r="AB25" s="17">
        <f t="shared" si="1"/>
        <v>-4.4415215246910757E-2</v>
      </c>
      <c r="AC25" s="19">
        <f t="shared" si="2"/>
        <v>0.9753605890580449</v>
      </c>
      <c r="AD25" s="17">
        <f t="shared" si="3"/>
        <v>2.9859285951190687E-3</v>
      </c>
      <c r="AE25" s="17">
        <f t="shared" si="4"/>
        <v>4.8235382338551701E-2</v>
      </c>
      <c r="AF25" s="17">
        <f t="shared" si="5"/>
        <v>5</v>
      </c>
      <c r="AG25" s="17">
        <f t="shared" si="6"/>
        <v>3</v>
      </c>
      <c r="AH25" s="17">
        <f t="shared" si="54"/>
        <v>-5000</v>
      </c>
      <c r="AI25" s="17">
        <f t="shared" si="54"/>
        <v>-5000</v>
      </c>
      <c r="AJ25" s="17">
        <f t="shared" si="54"/>
        <v>-5000</v>
      </c>
      <c r="AK25" s="17">
        <f t="shared" si="54"/>
        <v>-5000</v>
      </c>
      <c r="AL25" s="17">
        <f t="shared" si="54"/>
        <v>-7.0666666666666544E-2</v>
      </c>
      <c r="AM25" s="17">
        <f t="shared" si="54"/>
        <v>-5000</v>
      </c>
      <c r="AN25" s="17">
        <f t="shared" si="54"/>
        <v>-5000</v>
      </c>
      <c r="AO25" s="17">
        <v>23</v>
      </c>
      <c r="AP25" s="17">
        <f t="shared" si="8"/>
        <v>14</v>
      </c>
      <c r="AQ25" s="17">
        <f t="shared" si="9"/>
        <v>5</v>
      </c>
      <c r="AR25" s="17">
        <f t="shared" si="10"/>
        <v>13</v>
      </c>
      <c r="AS25" s="17">
        <f t="shared" si="11"/>
        <v>23</v>
      </c>
      <c r="AT25" s="17">
        <f t="shared" si="12"/>
        <v>38</v>
      </c>
      <c r="AU25" s="17">
        <f t="shared" si="13"/>
        <v>27</v>
      </c>
      <c r="AV25" s="17">
        <f t="shared" si="14"/>
        <v>33</v>
      </c>
      <c r="AW25" s="17">
        <f t="shared" si="18"/>
        <v>3.2333333333333458</v>
      </c>
      <c r="AX25" s="17" t="e">
        <f t="shared" ca="1" si="19"/>
        <v>#N/A</v>
      </c>
      <c r="AY25" s="17" t="e">
        <f t="shared" ca="1" si="20"/>
        <v>#N/A</v>
      </c>
      <c r="AZ25" s="17" t="e">
        <f t="shared" ca="1" si="21"/>
        <v>#N/A</v>
      </c>
      <c r="BA25" s="17">
        <f t="shared" ca="1" si="22"/>
        <v>-9.6910225332416253</v>
      </c>
      <c r="BB25" s="17">
        <f t="shared" ca="1" si="23"/>
        <v>7.4786151030906165</v>
      </c>
      <c r="BC25" s="17">
        <f t="shared" ca="1" si="24"/>
        <v>0.71066675771553756</v>
      </c>
      <c r="BD25" s="17">
        <f t="shared" ca="1" si="25"/>
        <v>4.2853066669472009</v>
      </c>
      <c r="BE25" s="17">
        <v>0</v>
      </c>
      <c r="BG25" s="17">
        <v>-8</v>
      </c>
      <c r="BH25" s="17">
        <f t="shared" si="26"/>
        <v>-3.3126742200123106E-2</v>
      </c>
      <c r="BI25" s="17">
        <f t="shared" si="27"/>
        <v>6.9873257799876898</v>
      </c>
      <c r="BJ25" s="17">
        <f t="shared" si="28"/>
        <v>7.5374528452968239E-3</v>
      </c>
      <c r="BK25" s="17">
        <f t="shared" si="29"/>
        <v>0.26207023665329443</v>
      </c>
      <c r="BL25" s="17">
        <f t="shared" si="30"/>
        <v>5</v>
      </c>
      <c r="BM25" s="17">
        <f t="shared" si="31"/>
        <v>6.9873257799876898</v>
      </c>
      <c r="BN25" s="17">
        <f t="shared" si="32"/>
        <v>-5000</v>
      </c>
      <c r="BO25" s="17">
        <f t="shared" si="53"/>
        <v>-5000</v>
      </c>
      <c r="BP25" s="17">
        <f t="shared" si="53"/>
        <v>-5000</v>
      </c>
      <c r="BQ25" s="17">
        <f t="shared" si="53"/>
        <v>6.9873257799876898</v>
      </c>
      <c r="BR25" s="17">
        <f t="shared" si="53"/>
        <v>-5000</v>
      </c>
      <c r="BS25" s="17">
        <f t="shared" si="53"/>
        <v>-5000</v>
      </c>
      <c r="BT25" s="17">
        <v>23</v>
      </c>
      <c r="BU25" s="17">
        <f t="shared" si="33"/>
        <v>27</v>
      </c>
      <c r="BV25" s="17">
        <f t="shared" si="34"/>
        <v>14</v>
      </c>
      <c r="BW25" s="17">
        <f t="shared" si="35"/>
        <v>19</v>
      </c>
      <c r="BX25" s="17">
        <f t="shared" si="36"/>
        <v>9</v>
      </c>
      <c r="BY25" s="17">
        <f t="shared" si="37"/>
        <v>6</v>
      </c>
      <c r="BZ25" s="17">
        <f t="shared" si="38"/>
        <v>3</v>
      </c>
      <c r="CA25" s="17">
        <f t="shared" si="39"/>
        <v>12</v>
      </c>
      <c r="CB25" s="17">
        <f t="shared" si="40"/>
        <v>6.9873257799876898</v>
      </c>
      <c r="CC25" s="17">
        <f t="shared" ca="1" si="41"/>
        <v>13.206559936727592</v>
      </c>
      <c r="CD25" s="17" t="e">
        <f t="shared" ca="1" si="42"/>
        <v>#N/A</v>
      </c>
      <c r="CE25" s="17" t="e">
        <f t="shared" ca="1" si="43"/>
        <v>#N/A</v>
      </c>
      <c r="CF25" s="17" t="e">
        <f t="shared" ca="1" si="44"/>
        <v>#N/A</v>
      </c>
      <c r="CG25" s="17" t="e">
        <f t="shared" ca="1" si="45"/>
        <v>#N/A</v>
      </c>
      <c r="CH25" s="17" t="e">
        <f t="shared" ca="1" si="46"/>
        <v>#N/A</v>
      </c>
      <c r="CI25" s="17" t="e">
        <f t="shared" ca="1" si="47"/>
        <v>#N/A</v>
      </c>
      <c r="CJ25" s="17">
        <v>0</v>
      </c>
      <c r="CK25" s="17">
        <v>22</v>
      </c>
      <c r="CL25" s="17">
        <f t="shared" si="48"/>
        <v>19.941211778282167</v>
      </c>
      <c r="CM25" s="17">
        <f t="shared" si="49"/>
        <v>-7.1982823709980173E-2</v>
      </c>
      <c r="CN25" s="17">
        <f t="shared" si="50"/>
        <v>0.15155019965118299</v>
      </c>
      <c r="CO25" s="17">
        <f t="shared" si="51"/>
        <v>0.3205765424499214</v>
      </c>
    </row>
    <row r="26" spans="4:93" x14ac:dyDescent="0.2">
      <c r="D26" s="16"/>
      <c r="AA26" s="17">
        <f t="shared" si="17"/>
        <v>-6.9333333333333205E-2</v>
      </c>
      <c r="AB26" s="17">
        <f t="shared" si="1"/>
        <v>-4.3578263064926334E-2</v>
      </c>
      <c r="AC26" s="19">
        <f t="shared" si="2"/>
        <v>0.43449021145520539</v>
      </c>
      <c r="AD26" s="17">
        <f t="shared" si="3"/>
        <v>4.19135510100066E-3</v>
      </c>
      <c r="AE26" s="17">
        <f t="shared" si="4"/>
        <v>1.0024834514130207E-3</v>
      </c>
      <c r="AF26" s="17">
        <f t="shared" si="5"/>
        <v>5</v>
      </c>
      <c r="AG26" s="17">
        <f t="shared" si="6"/>
        <v>6</v>
      </c>
      <c r="AH26" s="17">
        <f t="shared" si="54"/>
        <v>-5000</v>
      </c>
      <c r="AI26" s="17">
        <f t="shared" si="54"/>
        <v>-5000</v>
      </c>
      <c r="AJ26" s="17">
        <f t="shared" si="54"/>
        <v>-5000</v>
      </c>
      <c r="AK26" s="17">
        <f t="shared" si="54"/>
        <v>-5000</v>
      </c>
      <c r="AL26" s="17">
        <f t="shared" si="54"/>
        <v>-6.9333333333333205E-2</v>
      </c>
      <c r="AM26" s="17">
        <f t="shared" si="54"/>
        <v>-5000</v>
      </c>
      <c r="AN26" s="17">
        <f t="shared" si="54"/>
        <v>-5000</v>
      </c>
      <c r="AO26" s="17">
        <v>24</v>
      </c>
      <c r="AP26" s="17">
        <f t="shared" si="8"/>
        <v>14</v>
      </c>
      <c r="AQ26" s="17">
        <f t="shared" si="9"/>
        <v>5</v>
      </c>
      <c r="AR26" s="17">
        <f t="shared" si="10"/>
        <v>13</v>
      </c>
      <c r="AS26" s="17">
        <f t="shared" si="11"/>
        <v>23</v>
      </c>
      <c r="AT26" s="17">
        <f t="shared" si="12"/>
        <v>37</v>
      </c>
      <c r="AU26" s="17">
        <f t="shared" si="13"/>
        <v>27</v>
      </c>
      <c r="AV26" s="17">
        <f t="shared" si="14"/>
        <v>33</v>
      </c>
      <c r="AW26" s="17">
        <f t="shared" si="18"/>
        <v>3.3666666666666796</v>
      </c>
      <c r="AX26" s="17" t="e">
        <f t="shared" ca="1" si="19"/>
        <v>#N/A</v>
      </c>
      <c r="AY26" s="17" t="e">
        <f t="shared" ca="1" si="20"/>
        <v>#N/A</v>
      </c>
      <c r="AZ26" s="17" t="e">
        <f t="shared" ca="1" si="21"/>
        <v>#N/A</v>
      </c>
      <c r="BA26" s="17" t="e">
        <f t="shared" ca="1" si="22"/>
        <v>#N/A</v>
      </c>
      <c r="BB26" s="17">
        <f t="shared" ca="1" si="23"/>
        <v>7.0978708040328335</v>
      </c>
      <c r="BC26" s="17">
        <f t="shared" ca="1" si="24"/>
        <v>0.54918396500749256</v>
      </c>
      <c r="BD26" s="17">
        <f t="shared" ca="1" si="25"/>
        <v>4.1611609587007043</v>
      </c>
      <c r="BE26" s="17">
        <v>0</v>
      </c>
      <c r="BG26" s="17">
        <v>-7</v>
      </c>
      <c r="BH26" s="17">
        <f t="shared" si="26"/>
        <v>-2.8985407877542401E-2</v>
      </c>
      <c r="BI26" s="17">
        <f t="shared" si="27"/>
        <v>7.4014592122457596</v>
      </c>
      <c r="BJ26" s="17">
        <f t="shared" si="28"/>
        <v>1.3009212205051725E-3</v>
      </c>
      <c r="BK26" s="17">
        <f t="shared" si="29"/>
        <v>0.16195107497283481</v>
      </c>
      <c r="BL26" s="17">
        <f t="shared" si="30"/>
        <v>3</v>
      </c>
      <c r="BM26" s="17">
        <f t="shared" si="31"/>
        <v>7.4014592122457596</v>
      </c>
      <c r="BN26" s="17">
        <f t="shared" si="32"/>
        <v>-5000</v>
      </c>
      <c r="BO26" s="17">
        <f t="shared" si="53"/>
        <v>7.4014592122457596</v>
      </c>
      <c r="BP26" s="17">
        <f t="shared" si="53"/>
        <v>-5000</v>
      </c>
      <c r="BQ26" s="17">
        <f t="shared" si="53"/>
        <v>-5000</v>
      </c>
      <c r="BR26" s="17">
        <f t="shared" si="53"/>
        <v>-5000</v>
      </c>
      <c r="BS26" s="17">
        <f t="shared" si="53"/>
        <v>-5000</v>
      </c>
      <c r="BT26" s="17">
        <v>24</v>
      </c>
      <c r="BU26" s="17">
        <f t="shared" si="33"/>
        <v>26</v>
      </c>
      <c r="BV26" s="17">
        <f t="shared" si="34"/>
        <v>14</v>
      </c>
      <c r="BW26" s="17">
        <f t="shared" si="35"/>
        <v>10</v>
      </c>
      <c r="BX26" s="17">
        <f t="shared" si="36"/>
        <v>9</v>
      </c>
      <c r="BY26" s="17">
        <f t="shared" si="37"/>
        <v>9</v>
      </c>
      <c r="BZ26" s="17">
        <f t="shared" si="38"/>
        <v>3</v>
      </c>
      <c r="CA26" s="17">
        <f t="shared" si="39"/>
        <v>12</v>
      </c>
      <c r="CB26" s="17">
        <f t="shared" si="40"/>
        <v>7.4014592122457596</v>
      </c>
      <c r="CC26" s="17">
        <f t="shared" ca="1" si="41"/>
        <v>11.960354749479155</v>
      </c>
      <c r="CD26" s="17" t="e">
        <f t="shared" ca="1" si="42"/>
        <v>#N/A</v>
      </c>
      <c r="CE26" s="17" t="e">
        <f t="shared" ca="1" si="43"/>
        <v>#N/A</v>
      </c>
      <c r="CF26" s="17" t="e">
        <f t="shared" ca="1" si="44"/>
        <v>#N/A</v>
      </c>
      <c r="CG26" s="17" t="e">
        <f t="shared" ca="1" si="45"/>
        <v>#N/A</v>
      </c>
      <c r="CH26" s="17" t="e">
        <f t="shared" ca="1" si="46"/>
        <v>#N/A</v>
      </c>
      <c r="CI26" s="17" t="e">
        <f t="shared" ca="1" si="47"/>
        <v>#N/A</v>
      </c>
      <c r="CJ26" s="17">
        <v>0</v>
      </c>
      <c r="CK26" s="17">
        <v>23</v>
      </c>
      <c r="CL26" s="17">
        <f t="shared" si="48"/>
        <v>6.5122847786501241</v>
      </c>
      <c r="CM26" s="17">
        <f t="shared" si="49"/>
        <v>-0.35385860119911144</v>
      </c>
      <c r="CN26" s="17">
        <f t="shared" si="50"/>
        <v>11.274712526011026</v>
      </c>
      <c r="CO26" s="17">
        <f t="shared" si="51"/>
        <v>0.55378975719365431</v>
      </c>
    </row>
    <row r="27" spans="4:93" x14ac:dyDescent="0.2">
      <c r="D27" s="16"/>
      <c r="Y27" s="17">
        <f>Y14*Y15/Y13</f>
        <v>4.1405432098765441E-3</v>
      </c>
      <c r="AA27" s="17">
        <f t="shared" si="17"/>
        <v>-6.7999999999999866E-2</v>
      </c>
      <c r="AB27" s="17">
        <f t="shared" si="1"/>
        <v>-4.2741249787636069E-2</v>
      </c>
      <c r="AC27" s="19">
        <f t="shared" si="2"/>
        <v>8.1292048482042994E-2</v>
      </c>
      <c r="AD27" s="17">
        <f t="shared" si="3"/>
        <v>4.9224445563402887E-3</v>
      </c>
      <c r="AE27" s="17">
        <f t="shared" si="4"/>
        <v>2.4907535276498503E-7</v>
      </c>
      <c r="AF27" s="17">
        <f t="shared" si="5"/>
        <v>5</v>
      </c>
      <c r="AG27" s="17">
        <f t="shared" si="6"/>
        <v>7</v>
      </c>
      <c r="AH27" s="17">
        <f t="shared" si="54"/>
        <v>-5000</v>
      </c>
      <c r="AI27" s="17">
        <f t="shared" si="54"/>
        <v>-5000</v>
      </c>
      <c r="AJ27" s="17">
        <f t="shared" si="54"/>
        <v>-5000</v>
      </c>
      <c r="AK27" s="17">
        <f t="shared" si="54"/>
        <v>-5000</v>
      </c>
      <c r="AL27" s="17">
        <f t="shared" si="54"/>
        <v>-6.7999999999999866E-2</v>
      </c>
      <c r="AM27" s="17">
        <f t="shared" si="54"/>
        <v>-5000</v>
      </c>
      <c r="AN27" s="17">
        <f t="shared" si="54"/>
        <v>-5000</v>
      </c>
      <c r="AO27" s="17">
        <v>25</v>
      </c>
      <c r="AP27" s="17">
        <f t="shared" si="8"/>
        <v>14</v>
      </c>
      <c r="AQ27" s="17">
        <f t="shared" si="9"/>
        <v>5</v>
      </c>
      <c r="AR27" s="17">
        <f t="shared" si="10"/>
        <v>13</v>
      </c>
      <c r="AS27" s="17">
        <f t="shared" si="11"/>
        <v>23</v>
      </c>
      <c r="AT27" s="17">
        <f t="shared" si="12"/>
        <v>36</v>
      </c>
      <c r="AU27" s="17">
        <f t="shared" si="13"/>
        <v>27</v>
      </c>
      <c r="AV27" s="17">
        <f t="shared" si="14"/>
        <v>33</v>
      </c>
      <c r="AW27" s="17">
        <f t="shared" si="18"/>
        <v>3.5000000000000133</v>
      </c>
      <c r="AX27" s="17" t="e">
        <f t="shared" ca="1" si="19"/>
        <v>#N/A</v>
      </c>
      <c r="AY27" s="17" t="e">
        <f t="shared" ca="1" si="20"/>
        <v>#N/A</v>
      </c>
      <c r="AZ27" s="17" t="e">
        <f t="shared" ca="1" si="21"/>
        <v>#N/A</v>
      </c>
      <c r="BA27" s="17" t="e">
        <f t="shared" ca="1" si="22"/>
        <v>#N/A</v>
      </c>
      <c r="BB27" s="17">
        <f t="shared" ca="1" si="23"/>
        <v>6.1436165626560877</v>
      </c>
      <c r="BC27" s="17">
        <f t="shared" ca="1" si="24"/>
        <v>0.4548982315771557</v>
      </c>
      <c r="BD27" s="17">
        <f t="shared" ca="1" si="25"/>
        <v>2.9545628497001943</v>
      </c>
      <c r="BE27" s="17">
        <v>0</v>
      </c>
      <c r="BG27" s="17">
        <v>-6</v>
      </c>
      <c r="BH27" s="17">
        <f t="shared" si="26"/>
        <v>-2.4844270205196351E-2</v>
      </c>
      <c r="BI27" s="17">
        <f t="shared" si="27"/>
        <v>7.8155729794803648</v>
      </c>
      <c r="BJ27" s="17">
        <f t="shared" si="28"/>
        <v>2.8998629291187891E-2</v>
      </c>
      <c r="BK27" s="17">
        <f t="shared" si="29"/>
        <v>0.37908234059812229</v>
      </c>
      <c r="BL27" s="17">
        <f t="shared" si="30"/>
        <v>7</v>
      </c>
      <c r="BM27" s="17">
        <f t="shared" si="31"/>
        <v>-5000</v>
      </c>
      <c r="BN27" s="17">
        <f t="shared" si="32"/>
        <v>7.8155729794803648</v>
      </c>
      <c r="BO27" s="17">
        <f t="shared" si="53"/>
        <v>-5000</v>
      </c>
      <c r="BP27" s="17">
        <f t="shared" si="53"/>
        <v>-5000</v>
      </c>
      <c r="BQ27" s="17">
        <f t="shared" si="53"/>
        <v>-5000</v>
      </c>
      <c r="BR27" s="17">
        <f t="shared" si="53"/>
        <v>-5000</v>
      </c>
      <c r="BS27" s="17">
        <f t="shared" si="53"/>
        <v>7.8155729794803648</v>
      </c>
      <c r="BT27" s="17">
        <v>25</v>
      </c>
      <c r="BU27" s="17">
        <f t="shared" si="33"/>
        <v>49</v>
      </c>
      <c r="BV27" s="17">
        <f t="shared" si="34"/>
        <v>12</v>
      </c>
      <c r="BW27" s="17">
        <f t="shared" si="35"/>
        <v>19</v>
      </c>
      <c r="BX27" s="17">
        <f t="shared" si="36"/>
        <v>9</v>
      </c>
      <c r="BY27" s="17">
        <f t="shared" si="37"/>
        <v>9</v>
      </c>
      <c r="BZ27" s="17">
        <f t="shared" si="38"/>
        <v>3</v>
      </c>
      <c r="CA27" s="17">
        <f t="shared" si="39"/>
        <v>11</v>
      </c>
      <c r="CB27" s="17">
        <f t="shared" si="40"/>
        <v>7.8155729794803648</v>
      </c>
      <c r="CC27" s="17">
        <f t="shared" ca="1" si="41"/>
        <v>8.6473902478117353</v>
      </c>
      <c r="CD27" s="17" t="e">
        <f t="shared" ca="1" si="42"/>
        <v>#N/A</v>
      </c>
      <c r="CE27" s="17" t="e">
        <f t="shared" ca="1" si="43"/>
        <v>#N/A</v>
      </c>
      <c r="CF27" s="17" t="e">
        <f t="shared" ca="1" si="44"/>
        <v>#N/A</v>
      </c>
      <c r="CG27" s="17" t="e">
        <f t="shared" ca="1" si="45"/>
        <v>#N/A</v>
      </c>
      <c r="CH27" s="17" t="e">
        <f t="shared" ca="1" si="46"/>
        <v>#N/A</v>
      </c>
      <c r="CI27" s="17" t="e">
        <f t="shared" ca="1" si="47"/>
        <v>#N/A</v>
      </c>
      <c r="CJ27" s="17">
        <v>0</v>
      </c>
      <c r="CK27" s="17">
        <v>24</v>
      </c>
      <c r="CL27" s="17">
        <f t="shared" si="48"/>
        <v>1.7367183037398437</v>
      </c>
      <c r="CM27" s="17">
        <f t="shared" si="49"/>
        <v>-0.33179950241252815</v>
      </c>
      <c r="CN27" s="17">
        <f t="shared" si="50"/>
        <v>19.689066522630291</v>
      </c>
      <c r="CO27" s="17">
        <f t="shared" si="51"/>
        <v>0.23172956254735336</v>
      </c>
    </row>
    <row r="28" spans="4:93" x14ac:dyDescent="0.2">
      <c r="D28" s="16"/>
      <c r="Y28" s="17">
        <v>3.65</v>
      </c>
      <c r="AA28" s="17">
        <f t="shared" si="17"/>
        <v>-6.6666666666666527E-2</v>
      </c>
      <c r="AB28" s="17">
        <f t="shared" si="1"/>
        <v>-4.1904176581285126E-2</v>
      </c>
      <c r="AC28" s="19">
        <f t="shared" si="2"/>
        <v>0.92744423710035195</v>
      </c>
      <c r="AD28" s="17">
        <f t="shared" si="3"/>
        <v>4.9413369764641068E-3</v>
      </c>
      <c r="AE28" s="17">
        <f t="shared" si="4"/>
        <v>4.8234887588523033E-2</v>
      </c>
      <c r="AF28" s="17">
        <f t="shared" si="5"/>
        <v>5</v>
      </c>
      <c r="AG28" s="17">
        <f t="shared" si="6"/>
        <v>3</v>
      </c>
      <c r="AH28" s="17">
        <f t="shared" si="54"/>
        <v>-5000</v>
      </c>
      <c r="AI28" s="17">
        <f t="shared" si="54"/>
        <v>-5000</v>
      </c>
      <c r="AJ28" s="17">
        <f t="shared" si="54"/>
        <v>-5000</v>
      </c>
      <c r="AK28" s="17">
        <f t="shared" si="54"/>
        <v>-5000</v>
      </c>
      <c r="AL28" s="17">
        <f t="shared" si="54"/>
        <v>-6.6666666666666527E-2</v>
      </c>
      <c r="AM28" s="17">
        <f t="shared" si="54"/>
        <v>-5000</v>
      </c>
      <c r="AN28" s="17">
        <f t="shared" si="54"/>
        <v>-5000</v>
      </c>
      <c r="AO28" s="17">
        <v>26</v>
      </c>
      <c r="AP28" s="17">
        <f t="shared" si="8"/>
        <v>14</v>
      </c>
      <c r="AQ28" s="17">
        <f t="shared" si="9"/>
        <v>5</v>
      </c>
      <c r="AR28" s="17">
        <f t="shared" si="10"/>
        <v>13</v>
      </c>
      <c r="AS28" s="17">
        <f t="shared" si="11"/>
        <v>23</v>
      </c>
      <c r="AT28" s="17">
        <f t="shared" si="12"/>
        <v>35</v>
      </c>
      <c r="AU28" s="17">
        <f t="shared" si="13"/>
        <v>27</v>
      </c>
      <c r="AV28" s="17">
        <f t="shared" si="14"/>
        <v>33</v>
      </c>
      <c r="AW28" s="17">
        <f t="shared" si="18"/>
        <v>3.6333333333333471</v>
      </c>
      <c r="AX28" s="17" t="e">
        <f t="shared" ca="1" si="19"/>
        <v>#N/A</v>
      </c>
      <c r="AY28" s="17" t="e">
        <f t="shared" ca="1" si="20"/>
        <v>#N/A</v>
      </c>
      <c r="AZ28" s="17" t="e">
        <f t="shared" ca="1" si="21"/>
        <v>#N/A</v>
      </c>
      <c r="BA28" s="17" t="e">
        <f t="shared" ca="1" si="22"/>
        <v>#N/A</v>
      </c>
      <c r="BB28" s="17">
        <f t="shared" ca="1" si="23"/>
        <v>6.0107429909628545</v>
      </c>
      <c r="BC28" s="17">
        <f t="shared" ca="1" si="24"/>
        <v>-9.7068465786823914</v>
      </c>
      <c r="BD28" s="17">
        <f t="shared" ca="1" si="25"/>
        <v>2.8568098874236116</v>
      </c>
      <c r="BE28" s="17">
        <v>0</v>
      </c>
      <c r="BG28" s="17">
        <v>-5</v>
      </c>
      <c r="BH28" s="17">
        <f t="shared" si="26"/>
        <v>-2.0703301067899509E-2</v>
      </c>
      <c r="BI28" s="17">
        <f t="shared" si="27"/>
        <v>8.2296698932100494</v>
      </c>
      <c r="BJ28" s="17">
        <f t="shared" si="28"/>
        <v>4.5922205547453958E-2</v>
      </c>
      <c r="BK28" s="17">
        <f t="shared" si="29"/>
        <v>0.42996280468445142</v>
      </c>
      <c r="BL28" s="17">
        <f t="shared" si="30"/>
        <v>7</v>
      </c>
      <c r="BM28" s="17">
        <f t="shared" si="31"/>
        <v>-5000</v>
      </c>
      <c r="BN28" s="17">
        <f t="shared" si="32"/>
        <v>8.2296698932100494</v>
      </c>
      <c r="BO28" s="17">
        <f t="shared" si="53"/>
        <v>-5000</v>
      </c>
      <c r="BP28" s="17">
        <f t="shared" si="53"/>
        <v>-5000</v>
      </c>
      <c r="BQ28" s="17">
        <f t="shared" si="53"/>
        <v>-5000</v>
      </c>
      <c r="BR28" s="17">
        <f t="shared" si="53"/>
        <v>-5000</v>
      </c>
      <c r="BS28" s="17">
        <f t="shared" si="53"/>
        <v>8.2296698932100494</v>
      </c>
      <c r="BT28" s="17">
        <v>26</v>
      </c>
      <c r="BU28" s="17">
        <f t="shared" si="33"/>
        <v>49</v>
      </c>
      <c r="BV28" s="17">
        <f t="shared" si="34"/>
        <v>11</v>
      </c>
      <c r="BW28" s="17">
        <f t="shared" si="35"/>
        <v>19</v>
      </c>
      <c r="BX28" s="17">
        <f t="shared" si="36"/>
        <v>9</v>
      </c>
      <c r="BY28" s="17">
        <f t="shared" si="37"/>
        <v>9</v>
      </c>
      <c r="BZ28" s="17">
        <f t="shared" si="38"/>
        <v>3</v>
      </c>
      <c r="CA28" s="17">
        <f t="shared" si="39"/>
        <v>10</v>
      </c>
      <c r="CB28" s="17">
        <f t="shared" si="40"/>
        <v>8.2296698932100494</v>
      </c>
      <c r="CC28" s="17">
        <f t="shared" ca="1" si="41"/>
        <v>7.3993594726235887</v>
      </c>
      <c r="CD28" s="17" t="e">
        <f t="shared" ca="1" si="42"/>
        <v>#N/A</v>
      </c>
      <c r="CE28" s="17" t="e">
        <f t="shared" ca="1" si="43"/>
        <v>#N/A</v>
      </c>
      <c r="CF28" s="17" t="e">
        <f t="shared" ca="1" si="44"/>
        <v>#N/A</v>
      </c>
      <c r="CG28" s="17" t="e">
        <f t="shared" ca="1" si="45"/>
        <v>#N/A</v>
      </c>
      <c r="CH28" s="17" t="e">
        <f t="shared" ca="1" si="46"/>
        <v>#N/A</v>
      </c>
      <c r="CI28" s="17" t="e">
        <f t="shared" ca="1" si="47"/>
        <v>#N/A</v>
      </c>
      <c r="CJ28" s="17">
        <v>0</v>
      </c>
      <c r="CK28" s="17">
        <v>25</v>
      </c>
      <c r="CL28" s="17">
        <f t="shared" si="48"/>
        <v>16.354542762239152</v>
      </c>
      <c r="CM28" s="17">
        <f t="shared" si="49"/>
        <v>0.19719630714153658</v>
      </c>
      <c r="CN28" s="17">
        <f t="shared" si="50"/>
        <v>7.7180597414642236</v>
      </c>
      <c r="CO28" s="17">
        <f t="shared" si="51"/>
        <v>-5.0329769216589514E-2</v>
      </c>
    </row>
    <row r="29" spans="4:93" x14ac:dyDescent="0.2">
      <c r="AA29" s="17">
        <f t="shared" si="17"/>
        <v>-6.5333333333333188E-2</v>
      </c>
      <c r="AB29" s="17">
        <f t="shared" si="1"/>
        <v>-4.1067044612621596E-2</v>
      </c>
      <c r="AC29" s="19">
        <f t="shared" si="2"/>
        <v>0.54900640216558327</v>
      </c>
      <c r="AD29" s="17">
        <f t="shared" si="3"/>
        <v>4.2144525563103715E-3</v>
      </c>
      <c r="AE29" s="17">
        <f t="shared" si="4"/>
        <v>3.2378567398716144E-3</v>
      </c>
      <c r="AF29" s="17">
        <f t="shared" si="5"/>
        <v>5</v>
      </c>
      <c r="AG29" s="17">
        <f t="shared" si="6"/>
        <v>5</v>
      </c>
      <c r="AH29" s="17">
        <f t="shared" si="54"/>
        <v>-5000</v>
      </c>
      <c r="AI29" s="17">
        <f t="shared" si="54"/>
        <v>-5000</v>
      </c>
      <c r="AJ29" s="17">
        <f t="shared" si="54"/>
        <v>-5000</v>
      </c>
      <c r="AK29" s="17">
        <f t="shared" si="54"/>
        <v>-5000</v>
      </c>
      <c r="AL29" s="17">
        <f t="shared" si="54"/>
        <v>-6.5333333333333188E-2</v>
      </c>
      <c r="AM29" s="17">
        <f t="shared" si="54"/>
        <v>-5000</v>
      </c>
      <c r="AN29" s="17">
        <f t="shared" si="54"/>
        <v>-5000</v>
      </c>
      <c r="AO29" s="17">
        <v>27</v>
      </c>
      <c r="AP29" s="17">
        <f t="shared" si="8"/>
        <v>14</v>
      </c>
      <c r="AQ29" s="17">
        <f t="shared" si="9"/>
        <v>5</v>
      </c>
      <c r="AR29" s="17">
        <f t="shared" si="10"/>
        <v>13</v>
      </c>
      <c r="AS29" s="17">
        <f t="shared" si="11"/>
        <v>23</v>
      </c>
      <c r="AT29" s="17">
        <f t="shared" si="12"/>
        <v>34</v>
      </c>
      <c r="AU29" s="17">
        <f t="shared" si="13"/>
        <v>27</v>
      </c>
      <c r="AV29" s="17">
        <f t="shared" si="14"/>
        <v>33</v>
      </c>
      <c r="AW29" s="17">
        <f t="shared" si="18"/>
        <v>3.7666666666666808</v>
      </c>
      <c r="AX29" s="17" t="e">
        <f t="shared" ca="1" si="19"/>
        <v>#N/A</v>
      </c>
      <c r="AY29" s="17" t="e">
        <f t="shared" ca="1" si="20"/>
        <v>#N/A</v>
      </c>
      <c r="AZ29" s="17" t="e">
        <f t="shared" ca="1" si="21"/>
        <v>#N/A</v>
      </c>
      <c r="BA29" s="17" t="e">
        <f t="shared" ca="1" si="22"/>
        <v>#N/A</v>
      </c>
      <c r="BB29" s="17">
        <f t="shared" ca="1" si="23"/>
        <v>5.5045825210078485</v>
      </c>
      <c r="BC29" s="17">
        <f t="shared" ca="1" si="24"/>
        <v>1.0993308202945664</v>
      </c>
      <c r="BD29" s="17">
        <f t="shared" ca="1" si="25"/>
        <v>2.7000732449067701</v>
      </c>
      <c r="BE29" s="17">
        <v>0</v>
      </c>
      <c r="BG29" s="17">
        <v>-4</v>
      </c>
      <c r="BH29" s="17">
        <f t="shared" si="26"/>
        <v>-1.6562472360759539E-2</v>
      </c>
      <c r="BI29" s="17">
        <f t="shared" si="27"/>
        <v>8.6437527639240468</v>
      </c>
      <c r="BJ29" s="17">
        <f t="shared" si="28"/>
        <v>8.397327577173189E-3</v>
      </c>
      <c r="BK29" s="17">
        <f t="shared" si="29"/>
        <v>0.26994266612269557</v>
      </c>
      <c r="BL29" s="17">
        <f t="shared" si="30"/>
        <v>5</v>
      </c>
      <c r="BM29" s="17">
        <f t="shared" si="31"/>
        <v>8.6437527639240468</v>
      </c>
      <c r="BN29" s="17">
        <f t="shared" si="32"/>
        <v>-5000</v>
      </c>
      <c r="BO29" s="17">
        <f t="shared" si="53"/>
        <v>-5000</v>
      </c>
      <c r="BP29" s="17">
        <f t="shared" si="53"/>
        <v>-5000</v>
      </c>
      <c r="BQ29" s="17">
        <f t="shared" si="53"/>
        <v>8.6437527639240468</v>
      </c>
      <c r="BR29" s="17">
        <f t="shared" si="53"/>
        <v>-5000</v>
      </c>
      <c r="BS29" s="17">
        <f t="shared" si="53"/>
        <v>-5000</v>
      </c>
      <c r="BT29" s="17">
        <v>27</v>
      </c>
      <c r="BU29" s="17">
        <f t="shared" si="33"/>
        <v>25</v>
      </c>
      <c r="BV29" s="17">
        <f t="shared" si="34"/>
        <v>14</v>
      </c>
      <c r="BW29" s="17">
        <f t="shared" si="35"/>
        <v>19</v>
      </c>
      <c r="BX29" s="17">
        <f t="shared" si="36"/>
        <v>9</v>
      </c>
      <c r="BY29" s="17">
        <f t="shared" si="37"/>
        <v>5</v>
      </c>
      <c r="BZ29" s="17">
        <f t="shared" si="38"/>
        <v>3</v>
      </c>
      <c r="CA29" s="17">
        <f t="shared" si="39"/>
        <v>12</v>
      </c>
      <c r="CB29" s="17">
        <f t="shared" si="40"/>
        <v>8.6437527639240468</v>
      </c>
      <c r="CC29" s="17">
        <f t="shared" ca="1" si="41"/>
        <v>6.9958839762669278</v>
      </c>
      <c r="CD29" s="17" t="e">
        <f t="shared" ca="1" si="42"/>
        <v>#N/A</v>
      </c>
      <c r="CE29" s="17" t="e">
        <f t="shared" ca="1" si="43"/>
        <v>#N/A</v>
      </c>
      <c r="CF29" s="17" t="e">
        <f t="shared" ca="1" si="44"/>
        <v>#N/A</v>
      </c>
      <c r="CG29" s="17" t="e">
        <f t="shared" ca="1" si="45"/>
        <v>#N/A</v>
      </c>
      <c r="CH29" s="17" t="e">
        <f t="shared" ca="1" si="46"/>
        <v>#N/A</v>
      </c>
      <c r="CI29" s="17" t="e">
        <f t="shared" ca="1" si="47"/>
        <v>#N/A</v>
      </c>
      <c r="CJ29" s="17">
        <v>0</v>
      </c>
      <c r="CK29" s="17">
        <v>26</v>
      </c>
      <c r="CL29" s="17">
        <f t="shared" si="48"/>
        <v>17.779842828075331</v>
      </c>
      <c r="CM29" s="17">
        <f t="shared" si="49"/>
        <v>0.73543272114463043</v>
      </c>
      <c r="CN29" s="17">
        <f t="shared" si="50"/>
        <v>0.19165154722689159</v>
      </c>
      <c r="CO29" s="17">
        <f t="shared" si="51"/>
        <v>1.9382496908032641E-2</v>
      </c>
    </row>
    <row r="30" spans="4:93" x14ac:dyDescent="0.2">
      <c r="AA30" s="17">
        <f t="shared" si="17"/>
        <v>-6.3999999999999849E-2</v>
      </c>
      <c r="AB30" s="17">
        <f t="shared" si="1"/>
        <v>-4.0229855048886855E-2</v>
      </c>
      <c r="AC30" s="19">
        <f t="shared" si="2"/>
        <v>3.0198524642828881E-2</v>
      </c>
      <c r="AD30" s="17">
        <f t="shared" si="3"/>
        <v>2.9399855396422493E-3</v>
      </c>
      <c r="AE30" s="17">
        <f t="shared" si="4"/>
        <v>1.3617620490799236E-9</v>
      </c>
      <c r="AF30" s="17">
        <f t="shared" si="5"/>
        <v>5</v>
      </c>
      <c r="AG30" s="17">
        <f t="shared" si="6"/>
        <v>7</v>
      </c>
      <c r="AH30" s="17">
        <f t="shared" si="54"/>
        <v>-5000</v>
      </c>
      <c r="AI30" s="17">
        <f t="shared" si="54"/>
        <v>-5000</v>
      </c>
      <c r="AJ30" s="17">
        <f t="shared" si="54"/>
        <v>-5000</v>
      </c>
      <c r="AK30" s="17">
        <f t="shared" si="54"/>
        <v>-5000</v>
      </c>
      <c r="AL30" s="17">
        <f t="shared" si="54"/>
        <v>-6.3999999999999849E-2</v>
      </c>
      <c r="AM30" s="17">
        <f t="shared" si="54"/>
        <v>-5000</v>
      </c>
      <c r="AN30" s="17">
        <f t="shared" si="54"/>
        <v>-5000</v>
      </c>
      <c r="AO30" s="17">
        <v>28</v>
      </c>
      <c r="AP30" s="17">
        <f t="shared" si="8"/>
        <v>14</v>
      </c>
      <c r="AQ30" s="17">
        <f t="shared" si="9"/>
        <v>5</v>
      </c>
      <c r="AR30" s="17">
        <f t="shared" si="10"/>
        <v>13</v>
      </c>
      <c r="AS30" s="17">
        <f t="shared" si="11"/>
        <v>23</v>
      </c>
      <c r="AT30" s="17">
        <f t="shared" si="12"/>
        <v>33</v>
      </c>
      <c r="AU30" s="17">
        <f t="shared" si="13"/>
        <v>27</v>
      </c>
      <c r="AV30" s="17">
        <f t="shared" si="14"/>
        <v>33</v>
      </c>
      <c r="AW30" s="17">
        <f t="shared" si="18"/>
        <v>3.9000000000000146</v>
      </c>
      <c r="AX30" s="17" t="e">
        <f t="shared" ca="1" si="19"/>
        <v>#N/A</v>
      </c>
      <c r="AY30" s="17" t="e">
        <f t="shared" ca="1" si="20"/>
        <v>#N/A</v>
      </c>
      <c r="AZ30" s="17" t="e">
        <f t="shared" ca="1" si="21"/>
        <v>#N/A</v>
      </c>
      <c r="BA30" s="17" t="e">
        <f t="shared" ca="1" si="22"/>
        <v>#N/A</v>
      </c>
      <c r="BB30" s="17">
        <f t="shared" ca="1" si="23"/>
        <v>5.3913841490022243</v>
      </c>
      <c r="BC30" s="17" t="e">
        <f t="shared" ca="1" si="24"/>
        <v>#N/A</v>
      </c>
      <c r="BD30" s="17">
        <f t="shared" ca="1" si="25"/>
        <v>2.5698264649661544</v>
      </c>
      <c r="BE30" s="17">
        <v>0</v>
      </c>
      <c r="BG30" s="17">
        <v>-3</v>
      </c>
      <c r="BH30" s="17">
        <f t="shared" si="26"/>
        <v>-1.2421755987459008E-2</v>
      </c>
      <c r="BI30" s="17">
        <f t="shared" si="27"/>
        <v>9.0578244012541003</v>
      </c>
      <c r="BJ30" s="17">
        <f t="shared" si="28"/>
        <v>3.9544883817410829E-2</v>
      </c>
      <c r="BK30" s="17">
        <f t="shared" si="29"/>
        <v>0.41270637667320559</v>
      </c>
      <c r="BL30" s="17">
        <f t="shared" si="30"/>
        <v>7</v>
      </c>
      <c r="BM30" s="17">
        <f t="shared" si="31"/>
        <v>-5000</v>
      </c>
      <c r="BN30" s="17">
        <f t="shared" si="32"/>
        <v>9.0578244012541003</v>
      </c>
      <c r="BO30" s="17">
        <f t="shared" si="53"/>
        <v>-5000</v>
      </c>
      <c r="BP30" s="17">
        <f t="shared" si="53"/>
        <v>-5000</v>
      </c>
      <c r="BQ30" s="17">
        <f t="shared" si="53"/>
        <v>-5000</v>
      </c>
      <c r="BR30" s="17">
        <f t="shared" si="53"/>
        <v>-5000</v>
      </c>
      <c r="BS30" s="17">
        <f t="shared" si="53"/>
        <v>9.0578244012541003</v>
      </c>
      <c r="BT30" s="17">
        <v>28</v>
      </c>
      <c r="BU30" s="17">
        <f t="shared" si="33"/>
        <v>49</v>
      </c>
      <c r="BV30" s="17">
        <f t="shared" si="34"/>
        <v>10</v>
      </c>
      <c r="BW30" s="17">
        <f t="shared" si="35"/>
        <v>19</v>
      </c>
      <c r="BX30" s="17">
        <f t="shared" si="36"/>
        <v>9</v>
      </c>
      <c r="BY30" s="17">
        <f t="shared" si="37"/>
        <v>9</v>
      </c>
      <c r="BZ30" s="17">
        <f t="shared" si="38"/>
        <v>3</v>
      </c>
      <c r="CA30" s="17">
        <f t="shared" si="39"/>
        <v>9</v>
      </c>
      <c r="CB30" s="17">
        <f t="shared" si="40"/>
        <v>9.0578244012541003</v>
      </c>
      <c r="CC30" s="17">
        <f t="shared" ca="1" si="41"/>
        <v>6.1603765040765968</v>
      </c>
      <c r="CD30" s="17" t="e">
        <f t="shared" ca="1" si="42"/>
        <v>#N/A</v>
      </c>
      <c r="CE30" s="17" t="e">
        <f t="shared" ca="1" si="43"/>
        <v>#N/A</v>
      </c>
      <c r="CF30" s="17" t="e">
        <f t="shared" ca="1" si="44"/>
        <v>#N/A</v>
      </c>
      <c r="CG30" s="17" t="e">
        <f t="shared" ca="1" si="45"/>
        <v>#N/A</v>
      </c>
      <c r="CH30" s="17" t="e">
        <f t="shared" ca="1" si="46"/>
        <v>#N/A</v>
      </c>
      <c r="CI30" s="17" t="e">
        <f t="shared" ca="1" si="47"/>
        <v>#N/A</v>
      </c>
      <c r="CJ30" s="17">
        <v>0</v>
      </c>
      <c r="CK30" s="17">
        <v>27</v>
      </c>
      <c r="CL30" s="17">
        <f t="shared" si="48"/>
        <v>5.2182621552943411</v>
      </c>
      <c r="CM30" s="17">
        <f t="shared" si="49"/>
        <v>0.62730853975145651</v>
      </c>
      <c r="CN30" s="17">
        <f t="shared" si="50"/>
        <v>8.5896507101498329</v>
      </c>
      <c r="CO30" s="17">
        <f t="shared" si="51"/>
        <v>0.14283374739840701</v>
      </c>
    </row>
    <row r="31" spans="4:93" x14ac:dyDescent="0.2">
      <c r="Y31" s="17">
        <f>Y15*Y14/Y12</f>
        <v>1.5017194029850748E-2</v>
      </c>
      <c r="AA31" s="17">
        <f t="shared" si="17"/>
        <v>-6.266666666666651E-2</v>
      </c>
      <c r="AB31" s="17">
        <f t="shared" si="1"/>
        <v>-3.9392609057805825E-2</v>
      </c>
      <c r="AC31" s="19">
        <f t="shared" si="2"/>
        <v>0.85764197327248981</v>
      </c>
      <c r="AD31" s="17">
        <f t="shared" si="3"/>
        <v>1.5061318617005527E-3</v>
      </c>
      <c r="AE31" s="17">
        <f t="shared" si="4"/>
        <v>1.8007840480501434E-2</v>
      </c>
      <c r="AF31" s="17">
        <f t="shared" si="5"/>
        <v>6</v>
      </c>
      <c r="AG31" s="17">
        <f t="shared" si="6"/>
        <v>4</v>
      </c>
      <c r="AH31" s="17">
        <f t="shared" si="54"/>
        <v>-5000</v>
      </c>
      <c r="AI31" s="17">
        <f t="shared" si="54"/>
        <v>-5000</v>
      </c>
      <c r="AJ31" s="17">
        <f t="shared" si="54"/>
        <v>-5000</v>
      </c>
      <c r="AK31" s="17">
        <f t="shared" si="54"/>
        <v>-5000</v>
      </c>
      <c r="AL31" s="17">
        <f t="shared" si="54"/>
        <v>-5000</v>
      </c>
      <c r="AM31" s="17">
        <f t="shared" si="54"/>
        <v>-6.266666666666651E-2</v>
      </c>
      <c r="AN31" s="17">
        <f t="shared" si="54"/>
        <v>-5000</v>
      </c>
      <c r="AO31" s="17">
        <v>29</v>
      </c>
      <c r="AP31" s="17">
        <f t="shared" si="8"/>
        <v>14</v>
      </c>
      <c r="AQ31" s="17">
        <f t="shared" si="9"/>
        <v>5</v>
      </c>
      <c r="AR31" s="17">
        <f t="shared" si="10"/>
        <v>13</v>
      </c>
      <c r="AS31" s="17">
        <f t="shared" si="11"/>
        <v>23</v>
      </c>
      <c r="AT31" s="17">
        <f t="shared" si="12"/>
        <v>43</v>
      </c>
      <c r="AU31" s="17">
        <f t="shared" si="13"/>
        <v>16</v>
      </c>
      <c r="AV31" s="17">
        <f t="shared" si="14"/>
        <v>33</v>
      </c>
      <c r="AW31" s="17">
        <f t="shared" si="18"/>
        <v>4.0333333333333492</v>
      </c>
      <c r="AX31" s="17" t="e">
        <f t="shared" ca="1" si="19"/>
        <v>#N/A</v>
      </c>
      <c r="AY31" s="17" t="e">
        <f t="shared" ca="1" si="20"/>
        <v>#N/A</v>
      </c>
      <c r="AZ31" s="17" t="e">
        <f t="shared" ca="1" si="21"/>
        <v>#N/A</v>
      </c>
      <c r="BA31" s="17" t="e">
        <f t="shared" ca="1" si="22"/>
        <v>#N/A</v>
      </c>
      <c r="BB31" s="17">
        <f t="shared" ca="1" si="23"/>
        <v>5.2219667849880418</v>
      </c>
      <c r="BC31" s="17" t="e">
        <f t="shared" ca="1" si="24"/>
        <v>#N/A</v>
      </c>
      <c r="BD31" s="17">
        <f t="shared" ca="1" si="25"/>
        <v>1.5003142557864046</v>
      </c>
      <c r="BE31" s="17">
        <v>0</v>
      </c>
      <c r="BG31" s="17">
        <v>-2</v>
      </c>
      <c r="BH31" s="17">
        <f t="shared" si="26"/>
        <v>-8.2811238585386686E-3</v>
      </c>
      <c r="BI31" s="17">
        <f t="shared" si="27"/>
        <v>9.4718876141461337</v>
      </c>
      <c r="BJ31" s="17">
        <f t="shared" si="28"/>
        <v>0.32457981800332608</v>
      </c>
      <c r="BK31" s="17">
        <f t="shared" si="29"/>
        <v>0.7347092080407478</v>
      </c>
      <c r="BL31" s="17">
        <f t="shared" si="30"/>
        <v>7</v>
      </c>
      <c r="BM31" s="17">
        <f t="shared" si="31"/>
        <v>-5000</v>
      </c>
      <c r="BN31" s="17">
        <f t="shared" si="32"/>
        <v>9.4718876141461337</v>
      </c>
      <c r="BO31" s="17">
        <f t="shared" si="53"/>
        <v>-5000</v>
      </c>
      <c r="BP31" s="17">
        <f t="shared" si="53"/>
        <v>-5000</v>
      </c>
      <c r="BQ31" s="17">
        <f t="shared" si="53"/>
        <v>-5000</v>
      </c>
      <c r="BR31" s="17">
        <f t="shared" si="53"/>
        <v>-5000</v>
      </c>
      <c r="BS31" s="17">
        <f t="shared" si="53"/>
        <v>9.4718876141461337</v>
      </c>
      <c r="BT31" s="17">
        <v>29</v>
      </c>
      <c r="BU31" s="17">
        <f t="shared" si="33"/>
        <v>49</v>
      </c>
      <c r="BV31" s="17">
        <f t="shared" si="34"/>
        <v>9</v>
      </c>
      <c r="BW31" s="17">
        <f t="shared" si="35"/>
        <v>19</v>
      </c>
      <c r="BX31" s="17">
        <f t="shared" si="36"/>
        <v>9</v>
      </c>
      <c r="BY31" s="17">
        <f t="shared" si="37"/>
        <v>9</v>
      </c>
      <c r="BZ31" s="17">
        <f t="shared" si="38"/>
        <v>3</v>
      </c>
      <c r="CA31" s="17">
        <f t="shared" si="39"/>
        <v>8</v>
      </c>
      <c r="CB31" s="17">
        <f t="shared" si="40"/>
        <v>9.4718876141461337</v>
      </c>
      <c r="CC31" s="17">
        <f t="shared" ca="1" si="41"/>
        <v>5.7539439507290648</v>
      </c>
      <c r="CD31" s="17" t="e">
        <f t="shared" ca="1" si="42"/>
        <v>#N/A</v>
      </c>
      <c r="CE31" s="17" t="e">
        <f t="shared" ca="1" si="43"/>
        <v>#N/A</v>
      </c>
      <c r="CF31" s="17" t="e">
        <f t="shared" ca="1" si="44"/>
        <v>#N/A</v>
      </c>
      <c r="CG31" s="17" t="e">
        <f t="shared" ca="1" si="45"/>
        <v>#N/A</v>
      </c>
      <c r="CH31" s="17" t="e">
        <f t="shared" ca="1" si="46"/>
        <v>#N/A</v>
      </c>
      <c r="CI31" s="17" t="e">
        <f t="shared" ca="1" si="47"/>
        <v>#N/A</v>
      </c>
      <c r="CJ31" s="17">
        <v>0</v>
      </c>
      <c r="CK31" s="17">
        <v>28</v>
      </c>
      <c r="CL31" s="17">
        <f t="shared" si="48"/>
        <v>0.79863850589159213</v>
      </c>
      <c r="CM31" s="17">
        <f t="shared" si="49"/>
        <v>-0.14919421799831101</v>
      </c>
      <c r="CN31" s="17">
        <f t="shared" si="50"/>
        <v>18.449804908167224</v>
      </c>
      <c r="CO31" s="17">
        <f t="shared" si="51"/>
        <v>-5.7085756727501775E-2</v>
      </c>
    </row>
    <row r="32" spans="4:93" x14ac:dyDescent="0.2">
      <c r="AA32" s="17">
        <f t="shared" si="17"/>
        <v>-6.1333333333333177E-2</v>
      </c>
      <c r="AB32" s="17">
        <f t="shared" si="1"/>
        <v>-3.8555307807577273E-2</v>
      </c>
      <c r="AC32" s="19">
        <f t="shared" si="2"/>
        <v>0.66006359948691962</v>
      </c>
      <c r="AD32" s="17">
        <f t="shared" si="3"/>
        <v>3.8708714239880709E-4</v>
      </c>
      <c r="AE32" s="17">
        <f t="shared" si="4"/>
        <v>2.465092894531794E-3</v>
      </c>
      <c r="AF32" s="17">
        <f t="shared" si="5"/>
        <v>7</v>
      </c>
      <c r="AG32" s="17">
        <f t="shared" si="6"/>
        <v>5</v>
      </c>
      <c r="AH32" s="17">
        <f t="shared" si="54"/>
        <v>-5000</v>
      </c>
      <c r="AI32" s="17">
        <f t="shared" si="54"/>
        <v>-5000</v>
      </c>
      <c r="AJ32" s="17">
        <f t="shared" si="54"/>
        <v>-5000</v>
      </c>
      <c r="AK32" s="17">
        <f t="shared" si="54"/>
        <v>-5000</v>
      </c>
      <c r="AL32" s="17">
        <f t="shared" si="54"/>
        <v>-5000</v>
      </c>
      <c r="AM32" s="17">
        <f t="shared" si="54"/>
        <v>-5000</v>
      </c>
      <c r="AN32" s="17">
        <f t="shared" si="54"/>
        <v>-6.1333333333333177E-2</v>
      </c>
      <c r="AO32" s="17">
        <v>30</v>
      </c>
      <c r="AP32" s="17">
        <f t="shared" si="8"/>
        <v>14</v>
      </c>
      <c r="AQ32" s="17">
        <f t="shared" si="9"/>
        <v>5</v>
      </c>
      <c r="AR32" s="17">
        <f t="shared" si="10"/>
        <v>13</v>
      </c>
      <c r="AS32" s="17">
        <f t="shared" si="11"/>
        <v>23</v>
      </c>
      <c r="AT32" s="17">
        <f t="shared" si="12"/>
        <v>43</v>
      </c>
      <c r="AU32" s="17">
        <f t="shared" si="13"/>
        <v>27</v>
      </c>
      <c r="AV32" s="17">
        <f t="shared" si="14"/>
        <v>24</v>
      </c>
      <c r="AW32" s="17">
        <f t="shared" si="18"/>
        <v>4.1666666666666821</v>
      </c>
      <c r="AX32" s="17" t="e">
        <f t="shared" ca="1" si="19"/>
        <v>#N/A</v>
      </c>
      <c r="AY32" s="17" t="e">
        <f t="shared" ca="1" si="20"/>
        <v>#N/A</v>
      </c>
      <c r="AZ32" s="17" t="e">
        <f t="shared" ca="1" si="21"/>
        <v>#N/A</v>
      </c>
      <c r="BA32" s="17" t="e">
        <f t="shared" ca="1" si="22"/>
        <v>#N/A</v>
      </c>
      <c r="BB32" s="17">
        <f t="shared" ca="1" si="23"/>
        <v>4.9427537689337191</v>
      </c>
      <c r="BC32" s="17" t="e">
        <f t="shared" ca="1" si="24"/>
        <v>#N/A</v>
      </c>
      <c r="BD32" s="17">
        <f t="shared" ca="1" si="25"/>
        <v>1.3770924054500404</v>
      </c>
      <c r="BE32" s="17">
        <v>0</v>
      </c>
      <c r="BG32" s="17">
        <v>-1</v>
      </c>
      <c r="BH32" s="17">
        <f t="shared" si="26"/>
        <v>-4.1405478896818981E-3</v>
      </c>
      <c r="BI32" s="17">
        <f t="shared" si="27"/>
        <v>9.8859452110318102</v>
      </c>
      <c r="BJ32" s="17">
        <f t="shared" si="28"/>
        <v>0.77362287464080903</v>
      </c>
      <c r="BK32" s="17">
        <f t="shared" si="29"/>
        <v>0.93209479521673055</v>
      </c>
      <c r="BL32" s="17">
        <f t="shared" si="30"/>
        <v>7</v>
      </c>
      <c r="BM32" s="17">
        <f t="shared" si="31"/>
        <v>-5000</v>
      </c>
      <c r="BN32" s="17">
        <f t="shared" si="32"/>
        <v>9.8859452110318102</v>
      </c>
      <c r="BO32" s="17">
        <f t="shared" si="53"/>
        <v>-5000</v>
      </c>
      <c r="BP32" s="17">
        <f t="shared" si="53"/>
        <v>-5000</v>
      </c>
      <c r="BQ32" s="17">
        <f t="shared" si="53"/>
        <v>-5000</v>
      </c>
      <c r="BR32" s="17">
        <f t="shared" si="53"/>
        <v>-5000</v>
      </c>
      <c r="BS32" s="17">
        <f t="shared" si="53"/>
        <v>9.8859452110318102</v>
      </c>
      <c r="BT32" s="17">
        <v>30</v>
      </c>
      <c r="BU32" s="17">
        <f t="shared" si="33"/>
        <v>49</v>
      </c>
      <c r="BV32" s="17">
        <f t="shared" si="34"/>
        <v>8</v>
      </c>
      <c r="BW32" s="17">
        <f t="shared" si="35"/>
        <v>19</v>
      </c>
      <c r="BX32" s="17">
        <f t="shared" si="36"/>
        <v>9</v>
      </c>
      <c r="BY32" s="17">
        <f t="shared" si="37"/>
        <v>9</v>
      </c>
      <c r="BZ32" s="17">
        <f t="shared" si="38"/>
        <v>3</v>
      </c>
      <c r="CA32" s="17">
        <f t="shared" si="39"/>
        <v>7</v>
      </c>
      <c r="CB32" s="17">
        <f t="shared" si="40"/>
        <v>9.8859452110318102</v>
      </c>
      <c r="CC32" s="17">
        <f t="shared" ca="1" si="41"/>
        <v>5.3121078486585986</v>
      </c>
      <c r="CD32" s="17" t="e">
        <f t="shared" ca="1" si="42"/>
        <v>#N/A</v>
      </c>
      <c r="CE32" s="17" t="e">
        <f t="shared" ca="1" si="43"/>
        <v>#N/A</v>
      </c>
      <c r="CF32" s="17" t="e">
        <f t="shared" ca="1" si="44"/>
        <v>#N/A</v>
      </c>
      <c r="CG32" s="17" t="e">
        <f t="shared" ca="1" si="45"/>
        <v>#N/A</v>
      </c>
      <c r="CH32" s="17" t="e">
        <f t="shared" ca="1" si="46"/>
        <v>#N/A</v>
      </c>
      <c r="CI32" s="17" t="e">
        <f t="shared" ca="1" si="47"/>
        <v>#N/A</v>
      </c>
      <c r="CJ32" s="17">
        <v>0</v>
      </c>
      <c r="CK32" s="17">
        <v>29</v>
      </c>
      <c r="CL32" s="17">
        <f t="shared" si="48"/>
        <v>9.3219776102489256</v>
      </c>
      <c r="CM32" s="17">
        <f t="shared" si="49"/>
        <v>-0.8758687987625462</v>
      </c>
      <c r="CN32" s="17">
        <f t="shared" si="50"/>
        <v>17.320580675712474</v>
      </c>
      <c r="CO32" s="17">
        <f t="shared" si="51"/>
        <v>-0.44488764839564088</v>
      </c>
    </row>
    <row r="33" spans="24:93" x14ac:dyDescent="0.2">
      <c r="AA33" s="17">
        <f t="shared" si="17"/>
        <v>-5.9999999999999845E-2</v>
      </c>
      <c r="AB33" s="17">
        <f t="shared" si="1"/>
        <v>-3.7717952466864116E-2</v>
      </c>
      <c r="AC33" s="19">
        <f t="shared" si="2"/>
        <v>3.7306459228708282E-3</v>
      </c>
      <c r="AD33" s="17">
        <f t="shared" si="3"/>
        <v>3.4546168514601635E-6</v>
      </c>
      <c r="AE33" s="17">
        <f t="shared" si="4"/>
        <v>1.3431363513274364E-15</v>
      </c>
      <c r="AF33" s="17">
        <f t="shared" si="5"/>
        <v>7</v>
      </c>
      <c r="AG33" s="17">
        <f t="shared" si="6"/>
        <v>7</v>
      </c>
      <c r="AH33" s="17">
        <f t="shared" ref="AH33:AN42" si="55">IF($AF33=AH$2,$AA33,-5000)</f>
        <v>-5000</v>
      </c>
      <c r="AI33" s="17">
        <f t="shared" si="55"/>
        <v>-5000</v>
      </c>
      <c r="AJ33" s="17">
        <f t="shared" si="55"/>
        <v>-5000</v>
      </c>
      <c r="AK33" s="17">
        <f t="shared" si="55"/>
        <v>-5000</v>
      </c>
      <c r="AL33" s="17">
        <f t="shared" si="55"/>
        <v>-5000</v>
      </c>
      <c r="AM33" s="17">
        <f t="shared" si="55"/>
        <v>-5000</v>
      </c>
      <c r="AN33" s="17">
        <f t="shared" si="55"/>
        <v>-5.9999999999999845E-2</v>
      </c>
      <c r="AO33" s="17">
        <v>31</v>
      </c>
      <c r="AP33" s="17">
        <f t="shared" si="8"/>
        <v>14</v>
      </c>
      <c r="AQ33" s="17">
        <f t="shared" si="9"/>
        <v>5</v>
      </c>
      <c r="AR33" s="17">
        <f t="shared" si="10"/>
        <v>13</v>
      </c>
      <c r="AS33" s="17">
        <f t="shared" si="11"/>
        <v>23</v>
      </c>
      <c r="AT33" s="17">
        <f t="shared" si="12"/>
        <v>43</v>
      </c>
      <c r="AU33" s="17">
        <f t="shared" si="13"/>
        <v>27</v>
      </c>
      <c r="AV33" s="17">
        <f t="shared" si="14"/>
        <v>23</v>
      </c>
      <c r="AW33" s="17">
        <f t="shared" si="18"/>
        <v>4.3000000000000149</v>
      </c>
      <c r="AX33" s="17" t="e">
        <f t="shared" ca="1" si="19"/>
        <v>#N/A</v>
      </c>
      <c r="AY33" s="17" t="e">
        <f t="shared" ca="1" si="20"/>
        <v>#N/A</v>
      </c>
      <c r="AZ33" s="17" t="e">
        <f t="shared" ca="1" si="21"/>
        <v>#N/A</v>
      </c>
      <c r="BA33" s="17" t="e">
        <f t="shared" ca="1" si="22"/>
        <v>#N/A</v>
      </c>
      <c r="BB33" s="17">
        <f t="shared" ca="1" si="23"/>
        <v>4.8414736152344418</v>
      </c>
      <c r="BC33" s="17" t="e">
        <f t="shared" ca="1" si="24"/>
        <v>#N/A</v>
      </c>
      <c r="BD33" s="17">
        <f t="shared" ca="1" si="25"/>
        <v>1.2130385024641581</v>
      </c>
      <c r="BE33" s="17">
        <v>0</v>
      </c>
      <c r="BG33" s="17">
        <v>0</v>
      </c>
      <c r="BH33" s="17">
        <f t="shared" si="26"/>
        <v>0</v>
      </c>
      <c r="BI33" s="17">
        <f t="shared" si="27"/>
        <v>10.3</v>
      </c>
      <c r="BJ33" s="17">
        <f t="shared" si="28"/>
        <v>1</v>
      </c>
      <c r="BK33" s="17">
        <f t="shared" si="29"/>
        <v>1</v>
      </c>
      <c r="BL33" s="17">
        <f t="shared" si="30"/>
        <v>7</v>
      </c>
      <c r="BM33" s="17">
        <f t="shared" si="31"/>
        <v>-5000</v>
      </c>
      <c r="BN33" s="17">
        <f t="shared" si="32"/>
        <v>10.3</v>
      </c>
      <c r="BO33" s="17">
        <f t="shared" si="53"/>
        <v>-5000</v>
      </c>
      <c r="BP33" s="17">
        <f t="shared" si="53"/>
        <v>-5000</v>
      </c>
      <c r="BQ33" s="17">
        <f t="shared" si="53"/>
        <v>-5000</v>
      </c>
      <c r="BR33" s="17">
        <f t="shared" si="53"/>
        <v>-5000</v>
      </c>
      <c r="BS33" s="17">
        <f t="shared" si="53"/>
        <v>10.3</v>
      </c>
      <c r="BT33" s="17">
        <v>31</v>
      </c>
      <c r="BU33" s="17">
        <f t="shared" si="33"/>
        <v>49</v>
      </c>
      <c r="BV33" s="17">
        <f t="shared" si="34"/>
        <v>7</v>
      </c>
      <c r="BW33" s="17">
        <f t="shared" si="35"/>
        <v>19</v>
      </c>
      <c r="BX33" s="17">
        <f t="shared" si="36"/>
        <v>9</v>
      </c>
      <c r="BY33" s="17">
        <f t="shared" si="37"/>
        <v>9</v>
      </c>
      <c r="BZ33" s="17">
        <f t="shared" si="38"/>
        <v>3</v>
      </c>
      <c r="CA33" s="17">
        <f t="shared" si="39"/>
        <v>6</v>
      </c>
      <c r="CB33" s="17">
        <f t="shared" si="40"/>
        <v>10.3</v>
      </c>
      <c r="CC33" s="17">
        <f t="shared" ca="1" si="41"/>
        <v>4.9292748419931929</v>
      </c>
      <c r="CD33" s="17" t="e">
        <f t="shared" ca="1" si="42"/>
        <v>#N/A</v>
      </c>
      <c r="CE33" s="17" t="e">
        <f t="shared" ca="1" si="43"/>
        <v>#N/A</v>
      </c>
      <c r="CF33" s="17" t="e">
        <f t="shared" ca="1" si="44"/>
        <v>#N/A</v>
      </c>
      <c r="CG33" s="17" t="e">
        <f t="shared" ca="1" si="45"/>
        <v>#N/A</v>
      </c>
      <c r="CH33" s="17" t="e">
        <f t="shared" ca="1" si="46"/>
        <v>#N/A</v>
      </c>
      <c r="CI33" s="17" t="e">
        <f t="shared" ca="1" si="47"/>
        <v>#N/A</v>
      </c>
      <c r="CJ33" s="17">
        <v>0</v>
      </c>
      <c r="CK33" s="17">
        <v>30</v>
      </c>
      <c r="CL33" s="17">
        <f t="shared" si="48"/>
        <v>17.967858515728658</v>
      </c>
      <c r="CM33" s="17">
        <f t="shared" si="49"/>
        <v>-0.81348131853879124</v>
      </c>
      <c r="CN33" s="17">
        <f t="shared" si="50"/>
        <v>8.4837750161666019</v>
      </c>
      <c r="CO33" s="17">
        <f t="shared" si="51"/>
        <v>-0.49867176934524288</v>
      </c>
    </row>
    <row r="34" spans="24:93" x14ac:dyDescent="0.2">
      <c r="Y34" s="17">
        <v>0.3</v>
      </c>
      <c r="AA34" s="17">
        <f t="shared" si="17"/>
        <v>-5.8666666666666513E-2</v>
      </c>
      <c r="AB34" s="17">
        <f t="shared" si="1"/>
        <v>-3.688054420478365E-2</v>
      </c>
      <c r="AC34" s="19">
        <f t="shared" si="2"/>
        <v>0.77003629819805419</v>
      </c>
      <c r="AD34" s="17">
        <f t="shared" si="3"/>
        <v>5.8684902125081401E-4</v>
      </c>
      <c r="AE34" s="17">
        <f t="shared" si="4"/>
        <v>6.558721349542356E-3</v>
      </c>
      <c r="AF34" s="17">
        <f t="shared" si="5"/>
        <v>7</v>
      </c>
      <c r="AG34" s="17">
        <f t="shared" si="6"/>
        <v>5</v>
      </c>
      <c r="AH34" s="17">
        <f t="shared" si="55"/>
        <v>-5000</v>
      </c>
      <c r="AI34" s="17">
        <f t="shared" si="55"/>
        <v>-5000</v>
      </c>
      <c r="AJ34" s="17">
        <f t="shared" si="55"/>
        <v>-5000</v>
      </c>
      <c r="AK34" s="17">
        <f t="shared" si="55"/>
        <v>-5000</v>
      </c>
      <c r="AL34" s="17">
        <f t="shared" si="55"/>
        <v>-5000</v>
      </c>
      <c r="AM34" s="17">
        <f t="shared" si="55"/>
        <v>-5000</v>
      </c>
      <c r="AN34" s="17">
        <f t="shared" si="55"/>
        <v>-5.8666666666666513E-2</v>
      </c>
      <c r="AO34" s="17">
        <v>32</v>
      </c>
      <c r="AP34" s="17">
        <f t="shared" si="8"/>
        <v>14</v>
      </c>
      <c r="AQ34" s="17">
        <f t="shared" si="9"/>
        <v>5</v>
      </c>
      <c r="AR34" s="17">
        <f t="shared" si="10"/>
        <v>13</v>
      </c>
      <c r="AS34" s="17">
        <f t="shared" si="11"/>
        <v>23</v>
      </c>
      <c r="AT34" s="17">
        <f t="shared" si="12"/>
        <v>43</v>
      </c>
      <c r="AU34" s="17">
        <f t="shared" si="13"/>
        <v>27</v>
      </c>
      <c r="AV34" s="17">
        <f t="shared" si="14"/>
        <v>22</v>
      </c>
      <c r="AW34" s="17">
        <f t="shared" si="18"/>
        <v>4.4333333333333487</v>
      </c>
      <c r="AX34" s="17" t="e">
        <f t="shared" ca="1" si="19"/>
        <v>#N/A</v>
      </c>
      <c r="AY34" s="17" t="e">
        <f t="shared" ca="1" si="20"/>
        <v>#N/A</v>
      </c>
      <c r="AZ34" s="17" t="e">
        <f t="shared" ca="1" si="21"/>
        <v>#N/A</v>
      </c>
      <c r="BA34" s="17" t="e">
        <f t="shared" ca="1" si="22"/>
        <v>#N/A</v>
      </c>
      <c r="BB34" s="17">
        <f t="shared" ca="1" si="23"/>
        <v>4.715911999560543</v>
      </c>
      <c r="BC34" s="17" t="e">
        <f t="shared" ca="1" si="24"/>
        <v>#N/A</v>
      </c>
      <c r="BD34" s="17">
        <f t="shared" ca="1" si="25"/>
        <v>1.1224004864542705</v>
      </c>
      <c r="BE34" s="17">
        <v>0</v>
      </c>
      <c r="BG34" s="17">
        <v>1</v>
      </c>
      <c r="BH34" s="17">
        <f t="shared" si="26"/>
        <v>4.1405478896818981E-3</v>
      </c>
      <c r="BI34" s="17">
        <f t="shared" si="27"/>
        <v>10.714054788968191</v>
      </c>
      <c r="BJ34" s="17">
        <f t="shared" si="28"/>
        <v>0.77362287464080903</v>
      </c>
      <c r="BK34" s="17">
        <f t="shared" si="29"/>
        <v>0.93209479521673055</v>
      </c>
      <c r="BL34" s="17">
        <f t="shared" si="30"/>
        <v>7</v>
      </c>
      <c r="BM34" s="17">
        <f t="shared" si="31"/>
        <v>-5000</v>
      </c>
      <c r="BN34" s="17">
        <f t="shared" si="32"/>
        <v>10.714054788968191</v>
      </c>
      <c r="BO34" s="17">
        <f t="shared" si="53"/>
        <v>-5000</v>
      </c>
      <c r="BP34" s="17">
        <f t="shared" si="53"/>
        <v>-5000</v>
      </c>
      <c r="BQ34" s="17">
        <f t="shared" si="53"/>
        <v>-5000</v>
      </c>
      <c r="BR34" s="17">
        <f t="shared" si="53"/>
        <v>-5000</v>
      </c>
      <c r="BS34" s="17">
        <f t="shared" si="53"/>
        <v>10.714054788968191</v>
      </c>
      <c r="BT34" s="17">
        <v>32</v>
      </c>
      <c r="BU34" s="17">
        <f t="shared" si="33"/>
        <v>49</v>
      </c>
      <c r="BV34" s="17">
        <f t="shared" si="34"/>
        <v>6</v>
      </c>
      <c r="BW34" s="17">
        <f t="shared" si="35"/>
        <v>19</v>
      </c>
      <c r="BX34" s="17">
        <f t="shared" si="36"/>
        <v>9</v>
      </c>
      <c r="BY34" s="17">
        <f t="shared" si="37"/>
        <v>9</v>
      </c>
      <c r="BZ34" s="17">
        <f t="shared" si="38"/>
        <v>3</v>
      </c>
      <c r="CA34" s="17">
        <f t="shared" si="39"/>
        <v>5</v>
      </c>
      <c r="CB34" s="17">
        <f t="shared" si="40"/>
        <v>10.714054788968191</v>
      </c>
      <c r="CC34" s="17">
        <f t="shared" ca="1" si="41"/>
        <v>4.4954758709200533</v>
      </c>
      <c r="CD34" s="17" t="e">
        <f t="shared" ca="1" si="42"/>
        <v>#N/A</v>
      </c>
      <c r="CE34" s="17" t="e">
        <f t="shared" ca="1" si="43"/>
        <v>#N/A</v>
      </c>
      <c r="CF34" s="17" t="e">
        <f t="shared" ca="1" si="44"/>
        <v>#N/A</v>
      </c>
      <c r="CG34" s="17" t="e">
        <f t="shared" ca="1" si="45"/>
        <v>#N/A</v>
      </c>
      <c r="CH34" s="17" t="e">
        <f t="shared" ca="1" si="46"/>
        <v>#N/A</v>
      </c>
      <c r="CI34" s="17" t="e">
        <f t="shared" ca="1" si="47"/>
        <v>#N/A</v>
      </c>
      <c r="CJ34" s="17">
        <v>0</v>
      </c>
      <c r="CK34" s="17">
        <v>31</v>
      </c>
      <c r="CL34" s="17">
        <f t="shared" si="48"/>
        <v>17.310607372304545</v>
      </c>
      <c r="CM34" s="17">
        <f t="shared" si="49"/>
        <v>2.3192551252516212E-2</v>
      </c>
      <c r="CN34" s="17">
        <f t="shared" si="50"/>
        <v>1.9419438009311971</v>
      </c>
      <c r="CO34" s="17">
        <f t="shared" si="51"/>
        <v>1.631756530134992E-2</v>
      </c>
    </row>
    <row r="35" spans="24:93" x14ac:dyDescent="0.2">
      <c r="X35" s="21">
        <v>0</v>
      </c>
      <c r="Y35" s="17">
        <v>7</v>
      </c>
      <c r="AA35" s="17">
        <f t="shared" si="17"/>
        <v>-5.7333333333333181E-2</v>
      </c>
      <c r="AB35" s="17">
        <f t="shared" ref="AB35:AB66" si="56">ATAN(AA35/$Y$14)</f>
        <v>-3.6043084190897884E-2</v>
      </c>
      <c r="AC35" s="19">
        <f t="shared" ref="AC35:AC66" si="57">(COS(PI()*Y$13/Y$15*SIN(AB35)))^2</f>
        <v>0.76210898721850007</v>
      </c>
      <c r="AD35" s="17">
        <f t="shared" ref="AD35:AD66" si="58">(SIN(PI()*Y$12/Y$15*SIN(AB35)))^2/(PI()*Y$12/Y$15*SIN(AB35))^2</f>
        <v>2.0906671286942571E-3</v>
      </c>
      <c r="AE35" s="17">
        <f t="shared" ref="AE35:AE66" si="59">(AC35*AD35^AD$1)^AE$1</f>
        <v>1.1755141493443845E-2</v>
      </c>
      <c r="AF35" s="17">
        <f t="shared" ref="AF35:AF66" si="60">VLOOKUP(AD35,X$35:Y$41,2,1)</f>
        <v>6</v>
      </c>
      <c r="AG35" s="17">
        <f t="shared" ref="AG35:AG66" si="61">VLOOKUP(AE35,X$35:Y$41,2,1)</f>
        <v>4</v>
      </c>
      <c r="AH35" s="17">
        <f t="shared" si="55"/>
        <v>-5000</v>
      </c>
      <c r="AI35" s="17">
        <f t="shared" si="55"/>
        <v>-5000</v>
      </c>
      <c r="AJ35" s="17">
        <f t="shared" si="55"/>
        <v>-5000</v>
      </c>
      <c r="AK35" s="17">
        <f t="shared" si="55"/>
        <v>-5000</v>
      </c>
      <c r="AL35" s="17">
        <f t="shared" si="55"/>
        <v>-5000</v>
      </c>
      <c r="AM35" s="17">
        <f t="shared" si="55"/>
        <v>-5.7333333333333181E-2</v>
      </c>
      <c r="AN35" s="17">
        <f t="shared" si="55"/>
        <v>-5000</v>
      </c>
      <c r="AO35" s="17">
        <v>33</v>
      </c>
      <c r="AP35" s="17">
        <f t="shared" ref="AP35:AP66" si="62">RANK(AH35,AH$3:AH$153)</f>
        <v>14</v>
      </c>
      <c r="AQ35" s="17">
        <f t="shared" ref="AQ35:AQ66" si="63">RANK(AI35,AI$3:AI$153)</f>
        <v>5</v>
      </c>
      <c r="AR35" s="17">
        <f t="shared" ref="AR35:AR66" si="64">RANK(AJ35,AJ$3:AJ$153)</f>
        <v>13</v>
      </c>
      <c r="AS35" s="17">
        <f t="shared" ref="AS35:AS66" si="65">RANK(AK35,AK$3:AK$153)</f>
        <v>23</v>
      </c>
      <c r="AT35" s="17">
        <f t="shared" ref="AT35:AT66" si="66">RANK(AL35,AL$3:AL$153)</f>
        <v>43</v>
      </c>
      <c r="AU35" s="17">
        <f t="shared" ref="AU35:AU66" si="67">RANK(AM35,AM$3:AM$153)</f>
        <v>15</v>
      </c>
      <c r="AV35" s="17">
        <f t="shared" ref="AV35:AV66" si="68">RANK(AN35,AN$3:AN$153)</f>
        <v>33</v>
      </c>
      <c r="AW35" s="17">
        <f t="shared" si="18"/>
        <v>4.5666666666666815</v>
      </c>
      <c r="AX35" s="17" t="e">
        <f t="shared" ca="1" si="19"/>
        <v>#N/A</v>
      </c>
      <c r="AY35" s="17" t="e">
        <f t="shared" ca="1" si="20"/>
        <v>#N/A</v>
      </c>
      <c r="AZ35" s="17" t="e">
        <f t="shared" ca="1" si="21"/>
        <v>#N/A</v>
      </c>
      <c r="BA35" s="17" t="e">
        <f t="shared" ca="1" si="22"/>
        <v>#N/A</v>
      </c>
      <c r="BB35" s="17">
        <f t="shared" ca="1" si="23"/>
        <v>3.8914227441925227</v>
      </c>
      <c r="BC35" s="17" t="e">
        <f t="shared" ca="1" si="24"/>
        <v>#N/A</v>
      </c>
      <c r="BD35" s="17">
        <f t="shared" ca="1" si="25"/>
        <v>-9.6917215738708009</v>
      </c>
      <c r="BE35" s="17">
        <v>0</v>
      </c>
      <c r="BG35" s="17">
        <v>2</v>
      </c>
      <c r="BH35" s="17">
        <f t="shared" si="26"/>
        <v>8.2811238585386686E-3</v>
      </c>
      <c r="BI35" s="17">
        <f t="shared" si="27"/>
        <v>11.128112385853868</v>
      </c>
      <c r="BJ35" s="17">
        <f t="shared" si="28"/>
        <v>0.32457981800332608</v>
      </c>
      <c r="BK35" s="17">
        <f t="shared" si="29"/>
        <v>0.7347092080407478</v>
      </c>
      <c r="BL35" s="17">
        <f t="shared" si="30"/>
        <v>7</v>
      </c>
      <c r="BM35" s="17">
        <f t="shared" si="31"/>
        <v>-5000</v>
      </c>
      <c r="BN35" s="17">
        <f t="shared" si="32"/>
        <v>11.128112385853868</v>
      </c>
      <c r="BO35" s="17">
        <f t="shared" si="53"/>
        <v>-5000</v>
      </c>
      <c r="BP35" s="17">
        <f t="shared" si="53"/>
        <v>-5000</v>
      </c>
      <c r="BQ35" s="17">
        <f t="shared" si="53"/>
        <v>-5000</v>
      </c>
      <c r="BR35" s="17">
        <f t="shared" si="53"/>
        <v>-5000</v>
      </c>
      <c r="BS35" s="17">
        <f t="shared" si="53"/>
        <v>11.128112385853868</v>
      </c>
      <c r="BT35" s="17">
        <v>33</v>
      </c>
      <c r="BU35" s="17">
        <f t="shared" si="33"/>
        <v>49</v>
      </c>
      <c r="BV35" s="17">
        <f t="shared" si="34"/>
        <v>5</v>
      </c>
      <c r="BW35" s="17">
        <f t="shared" si="35"/>
        <v>19</v>
      </c>
      <c r="BX35" s="17">
        <f t="shared" si="36"/>
        <v>9</v>
      </c>
      <c r="BY35" s="17">
        <f t="shared" si="37"/>
        <v>9</v>
      </c>
      <c r="BZ35" s="17">
        <f t="shared" si="38"/>
        <v>3</v>
      </c>
      <c r="CA35" s="17">
        <f t="shared" si="39"/>
        <v>4</v>
      </c>
      <c r="CB35" s="17">
        <f t="shared" si="40"/>
        <v>11.128112385853868</v>
      </c>
      <c r="CC35" s="17">
        <f t="shared" ca="1" si="41"/>
        <v>4.0885604428617599</v>
      </c>
      <c r="CD35" s="17" t="e">
        <f t="shared" ca="1" si="42"/>
        <v>#N/A</v>
      </c>
      <c r="CE35" s="17" t="e">
        <f t="shared" ca="1" si="43"/>
        <v>#N/A</v>
      </c>
      <c r="CF35" s="17" t="e">
        <f t="shared" ca="1" si="44"/>
        <v>#N/A</v>
      </c>
      <c r="CG35" s="17" t="e">
        <f t="shared" ca="1" si="45"/>
        <v>#N/A</v>
      </c>
      <c r="CH35" s="17" t="e">
        <f t="shared" ca="1" si="46"/>
        <v>#N/A</v>
      </c>
      <c r="CI35" s="17" t="e">
        <f t="shared" ca="1" si="47"/>
        <v>#N/A</v>
      </c>
      <c r="CJ35" s="17">
        <v>0</v>
      </c>
      <c r="CK35" s="17">
        <v>32</v>
      </c>
      <c r="CL35" s="17">
        <f t="shared" si="48"/>
        <v>9.8461275233900256</v>
      </c>
      <c r="CM35" s="17">
        <f t="shared" si="49"/>
        <v>0.85370105297801346</v>
      </c>
      <c r="CN35" s="17">
        <f t="shared" si="50"/>
        <v>2.7992955874020824</v>
      </c>
      <c r="CO35" s="17">
        <f t="shared" si="51"/>
        <v>0.6687601468997475</v>
      </c>
    </row>
    <row r="36" spans="24:93" x14ac:dyDescent="0.2">
      <c r="X36" s="21">
        <f t="shared" ref="X36:X41" si="69">Y$34^Y36</f>
        <v>7.2899999999999994E-4</v>
      </c>
      <c r="Y36" s="17">
        <v>6</v>
      </c>
      <c r="AA36" s="17">
        <f t="shared" ref="AA36:AA67" si="70">AA35+Y$20</f>
        <v>-5.5999999999999849E-2</v>
      </c>
      <c r="AB36" s="17">
        <f t="shared" si="56"/>
        <v>-3.5205573595203703E-2</v>
      </c>
      <c r="AC36" s="19">
        <f t="shared" si="57"/>
        <v>2.656962031683315E-3</v>
      </c>
      <c r="AD36" s="17">
        <f t="shared" si="58"/>
        <v>4.1786344289969869E-3</v>
      </c>
      <c r="AE36" s="17">
        <f t="shared" si="59"/>
        <v>8.5594119901536153E-15</v>
      </c>
      <c r="AF36" s="17">
        <f t="shared" si="60"/>
        <v>5</v>
      </c>
      <c r="AG36" s="17">
        <f t="shared" si="61"/>
        <v>7</v>
      </c>
      <c r="AH36" s="17">
        <f t="shared" si="55"/>
        <v>-5000</v>
      </c>
      <c r="AI36" s="17">
        <f t="shared" si="55"/>
        <v>-5000</v>
      </c>
      <c r="AJ36" s="17">
        <f t="shared" si="55"/>
        <v>-5000</v>
      </c>
      <c r="AK36" s="17">
        <f t="shared" si="55"/>
        <v>-5000</v>
      </c>
      <c r="AL36" s="17">
        <f t="shared" si="55"/>
        <v>-5.5999999999999849E-2</v>
      </c>
      <c r="AM36" s="17">
        <f t="shared" si="55"/>
        <v>-5000</v>
      </c>
      <c r="AN36" s="17">
        <f t="shared" si="55"/>
        <v>-5000</v>
      </c>
      <c r="AO36" s="17">
        <v>34</v>
      </c>
      <c r="AP36" s="17">
        <f t="shared" si="62"/>
        <v>14</v>
      </c>
      <c r="AQ36" s="17">
        <f t="shared" si="63"/>
        <v>5</v>
      </c>
      <c r="AR36" s="17">
        <f t="shared" si="64"/>
        <v>13</v>
      </c>
      <c r="AS36" s="17">
        <f t="shared" si="65"/>
        <v>23</v>
      </c>
      <c r="AT36" s="17">
        <f t="shared" si="66"/>
        <v>32</v>
      </c>
      <c r="AU36" s="17">
        <f t="shared" si="67"/>
        <v>27</v>
      </c>
      <c r="AV36" s="17">
        <f t="shared" si="68"/>
        <v>33</v>
      </c>
      <c r="AW36" s="17">
        <f t="shared" si="18"/>
        <v>4.7000000000000153</v>
      </c>
      <c r="AX36" s="17" t="e">
        <f t="shared" ca="1" si="19"/>
        <v>#N/A</v>
      </c>
      <c r="AY36" s="17" t="e">
        <f t="shared" ca="1" si="20"/>
        <v>#N/A</v>
      </c>
      <c r="AZ36" s="17" t="e">
        <f t="shared" ca="1" si="21"/>
        <v>#N/A</v>
      </c>
      <c r="BA36" s="17" t="e">
        <f t="shared" ca="1" si="22"/>
        <v>#N/A</v>
      </c>
      <c r="BB36" s="17">
        <f t="shared" ca="1" si="23"/>
        <v>3.7724580321731067</v>
      </c>
      <c r="BC36" s="17" t="e">
        <f t="shared" ca="1" si="24"/>
        <v>#N/A</v>
      </c>
      <c r="BD36" s="17" t="e">
        <f t="shared" ca="1" si="25"/>
        <v>#N/A</v>
      </c>
      <c r="BE36" s="17">
        <v>0</v>
      </c>
      <c r="BG36" s="17">
        <v>3</v>
      </c>
      <c r="BH36" s="17">
        <f t="shared" si="26"/>
        <v>1.2421755987459007E-2</v>
      </c>
      <c r="BI36" s="17">
        <f t="shared" si="27"/>
        <v>11.542175598745901</v>
      </c>
      <c r="BJ36" s="17">
        <f t="shared" si="28"/>
        <v>3.9544883817410892E-2</v>
      </c>
      <c r="BK36" s="17">
        <f t="shared" si="29"/>
        <v>0.41270637667320581</v>
      </c>
      <c r="BL36" s="17">
        <f t="shared" si="30"/>
        <v>7</v>
      </c>
      <c r="BM36" s="17">
        <f t="shared" si="31"/>
        <v>-5000</v>
      </c>
      <c r="BN36" s="17">
        <f t="shared" si="32"/>
        <v>11.542175598745901</v>
      </c>
      <c r="BO36" s="17">
        <f t="shared" ref="BO36:BS63" si="71">IF($BL36=BO$2,$BI36,-5000)</f>
        <v>-5000</v>
      </c>
      <c r="BP36" s="17">
        <f t="shared" si="71"/>
        <v>-5000</v>
      </c>
      <c r="BQ36" s="17">
        <f t="shared" si="71"/>
        <v>-5000</v>
      </c>
      <c r="BR36" s="17">
        <f t="shared" si="71"/>
        <v>-5000</v>
      </c>
      <c r="BS36" s="17">
        <f t="shared" si="71"/>
        <v>11.542175598745901</v>
      </c>
      <c r="BT36" s="17">
        <v>34</v>
      </c>
      <c r="BU36" s="17">
        <f t="shared" si="33"/>
        <v>49</v>
      </c>
      <c r="BV36" s="17">
        <f t="shared" si="34"/>
        <v>4</v>
      </c>
      <c r="BW36" s="17">
        <f t="shared" si="35"/>
        <v>19</v>
      </c>
      <c r="BX36" s="17">
        <f t="shared" si="36"/>
        <v>9</v>
      </c>
      <c r="BY36" s="17">
        <f t="shared" si="37"/>
        <v>9</v>
      </c>
      <c r="BZ36" s="17">
        <f t="shared" si="38"/>
        <v>3</v>
      </c>
      <c r="CA36" s="17">
        <f t="shared" si="39"/>
        <v>3</v>
      </c>
      <c r="CB36" s="17">
        <f t="shared" si="40"/>
        <v>11.542175598745901</v>
      </c>
      <c r="CC36" s="17">
        <f t="shared" ca="1" si="41"/>
        <v>3.6752253378413706</v>
      </c>
      <c r="CD36" s="17" t="e">
        <f t="shared" ca="1" si="42"/>
        <v>#N/A</v>
      </c>
      <c r="CE36" s="17" t="e">
        <f t="shared" ca="1" si="43"/>
        <v>#N/A</v>
      </c>
      <c r="CF36" s="17" t="e">
        <f t="shared" ca="1" si="44"/>
        <v>#N/A</v>
      </c>
      <c r="CG36" s="17" t="e">
        <f t="shared" ca="1" si="45"/>
        <v>#N/A</v>
      </c>
      <c r="CH36" s="17" t="e">
        <f t="shared" ca="1" si="46"/>
        <v>#N/A</v>
      </c>
      <c r="CI36" s="17" t="e">
        <f t="shared" ca="1" si="47"/>
        <v>#N/A</v>
      </c>
      <c r="CJ36" s="17">
        <v>0</v>
      </c>
      <c r="CK36" s="17">
        <v>33</v>
      </c>
      <c r="CL36" s="17">
        <f t="shared" si="48"/>
        <v>3.4060783510605273</v>
      </c>
      <c r="CM36" s="17">
        <f t="shared" si="49"/>
        <v>0.89380152110910838</v>
      </c>
      <c r="CN36" s="17">
        <f t="shared" si="50"/>
        <v>8.8332381334265531</v>
      </c>
      <c r="CO36" s="17">
        <f t="shared" si="51"/>
        <v>0.76419219448096687</v>
      </c>
    </row>
    <row r="37" spans="24:93" x14ac:dyDescent="0.2">
      <c r="X37" s="21">
        <f t="shared" si="69"/>
        <v>2.4299999999999999E-3</v>
      </c>
      <c r="Y37" s="17">
        <v>5</v>
      </c>
      <c r="AA37" s="17">
        <f t="shared" si="70"/>
        <v>-5.4666666666666516E-2</v>
      </c>
      <c r="AB37" s="17">
        <f t="shared" si="56"/>
        <v>-3.436801358812322E-2</v>
      </c>
      <c r="AC37" s="19">
        <f t="shared" si="57"/>
        <v>0.66942811096199029</v>
      </c>
      <c r="AD37" s="17">
        <f t="shared" si="58"/>
        <v>6.3018756732008416E-3</v>
      </c>
      <c r="AE37" s="17">
        <f t="shared" si="59"/>
        <v>1.0672216896863316E-2</v>
      </c>
      <c r="AF37" s="17">
        <f t="shared" si="60"/>
        <v>5</v>
      </c>
      <c r="AG37" s="17">
        <f t="shared" si="61"/>
        <v>4</v>
      </c>
      <c r="AH37" s="17">
        <f t="shared" si="55"/>
        <v>-5000</v>
      </c>
      <c r="AI37" s="17">
        <f t="shared" si="55"/>
        <v>-5000</v>
      </c>
      <c r="AJ37" s="17">
        <f t="shared" si="55"/>
        <v>-5000</v>
      </c>
      <c r="AK37" s="17">
        <f t="shared" si="55"/>
        <v>-5000</v>
      </c>
      <c r="AL37" s="17">
        <f t="shared" si="55"/>
        <v>-5.4666666666666516E-2</v>
      </c>
      <c r="AM37" s="17">
        <f t="shared" si="55"/>
        <v>-5000</v>
      </c>
      <c r="AN37" s="17">
        <f t="shared" si="55"/>
        <v>-5000</v>
      </c>
      <c r="AO37" s="17">
        <v>35</v>
      </c>
      <c r="AP37" s="17">
        <f t="shared" si="62"/>
        <v>14</v>
      </c>
      <c r="AQ37" s="17">
        <f t="shared" si="63"/>
        <v>5</v>
      </c>
      <c r="AR37" s="17">
        <f t="shared" si="64"/>
        <v>13</v>
      </c>
      <c r="AS37" s="17">
        <f t="shared" si="65"/>
        <v>23</v>
      </c>
      <c r="AT37" s="17">
        <f t="shared" si="66"/>
        <v>31</v>
      </c>
      <c r="AU37" s="17">
        <f t="shared" si="67"/>
        <v>27</v>
      </c>
      <c r="AV37" s="17">
        <f t="shared" si="68"/>
        <v>33</v>
      </c>
      <c r="AW37" s="17">
        <f t="shared" si="18"/>
        <v>4.8333333333333481</v>
      </c>
      <c r="AX37" s="17" t="e">
        <f t="shared" ca="1" si="19"/>
        <v>#N/A</v>
      </c>
      <c r="AY37" s="17" t="e">
        <f t="shared" ca="1" si="20"/>
        <v>#N/A</v>
      </c>
      <c r="AZ37" s="17" t="e">
        <f t="shared" ca="1" si="21"/>
        <v>#N/A</v>
      </c>
      <c r="BA37" s="17" t="e">
        <f t="shared" ca="1" si="22"/>
        <v>#N/A</v>
      </c>
      <c r="BB37" s="17">
        <f t="shared" ca="1" si="23"/>
        <v>3.6310301692801716</v>
      </c>
      <c r="BC37" s="17" t="e">
        <f t="shared" ca="1" si="24"/>
        <v>#N/A</v>
      </c>
      <c r="BD37" s="17" t="e">
        <f t="shared" ca="1" si="25"/>
        <v>#N/A</v>
      </c>
      <c r="BE37" s="17">
        <v>0</v>
      </c>
      <c r="BG37" s="17">
        <v>4</v>
      </c>
      <c r="BH37" s="17">
        <f t="shared" si="26"/>
        <v>1.6562472360759539E-2</v>
      </c>
      <c r="BI37" s="17">
        <f t="shared" si="27"/>
        <v>11.956247236075955</v>
      </c>
      <c r="BJ37" s="17">
        <f t="shared" si="28"/>
        <v>8.397327577173189E-3</v>
      </c>
      <c r="BK37" s="17">
        <f t="shared" si="29"/>
        <v>0.26994266612269557</v>
      </c>
      <c r="BL37" s="17">
        <f t="shared" si="30"/>
        <v>5</v>
      </c>
      <c r="BM37" s="17">
        <f t="shared" si="31"/>
        <v>11.956247236075955</v>
      </c>
      <c r="BN37" s="17">
        <f t="shared" si="32"/>
        <v>-5000</v>
      </c>
      <c r="BO37" s="17">
        <f t="shared" si="71"/>
        <v>-5000</v>
      </c>
      <c r="BP37" s="17">
        <f t="shared" si="71"/>
        <v>-5000</v>
      </c>
      <c r="BQ37" s="17">
        <f t="shared" si="71"/>
        <v>11.956247236075955</v>
      </c>
      <c r="BR37" s="17">
        <f t="shared" si="71"/>
        <v>-5000</v>
      </c>
      <c r="BS37" s="17">
        <f t="shared" si="71"/>
        <v>-5000</v>
      </c>
      <c r="BT37" s="17">
        <v>35</v>
      </c>
      <c r="BU37" s="17">
        <f t="shared" si="33"/>
        <v>24</v>
      </c>
      <c r="BV37" s="17">
        <f t="shared" si="34"/>
        <v>14</v>
      </c>
      <c r="BW37" s="17">
        <f t="shared" si="35"/>
        <v>19</v>
      </c>
      <c r="BX37" s="17">
        <f t="shared" si="36"/>
        <v>9</v>
      </c>
      <c r="BY37" s="17">
        <f t="shared" si="37"/>
        <v>4</v>
      </c>
      <c r="BZ37" s="17">
        <f t="shared" si="38"/>
        <v>3</v>
      </c>
      <c r="CA37" s="17">
        <f t="shared" si="39"/>
        <v>12</v>
      </c>
      <c r="CB37" s="17">
        <f t="shared" si="40"/>
        <v>11.956247236075955</v>
      </c>
      <c r="CC37" s="17">
        <f t="shared" ca="1" si="41"/>
        <v>3.2559672371448327</v>
      </c>
      <c r="CD37" s="17" t="e">
        <f t="shared" ca="1" si="42"/>
        <v>#N/A</v>
      </c>
      <c r="CE37" s="17" t="e">
        <f t="shared" ca="1" si="43"/>
        <v>#N/A</v>
      </c>
      <c r="CF37" s="17" t="e">
        <f t="shared" ca="1" si="44"/>
        <v>#N/A</v>
      </c>
      <c r="CG37" s="17" t="e">
        <f t="shared" ca="1" si="45"/>
        <v>#N/A</v>
      </c>
      <c r="CH37" s="17" t="e">
        <f t="shared" ca="1" si="46"/>
        <v>#N/A</v>
      </c>
      <c r="CI37" s="17" t="e">
        <f t="shared" ca="1" si="47"/>
        <v>#N/A</v>
      </c>
      <c r="CJ37" s="17">
        <v>0</v>
      </c>
      <c r="CK37" s="17">
        <v>34</v>
      </c>
      <c r="CL37" s="17">
        <f t="shared" si="48"/>
        <v>2.7064428648028009</v>
      </c>
      <c r="CM37" s="17">
        <f t="shared" si="49"/>
        <v>0.11567696384984201</v>
      </c>
      <c r="CN37" s="17">
        <f t="shared" si="50"/>
        <v>14.812680018504309</v>
      </c>
      <c r="CO37" s="17">
        <f t="shared" si="51"/>
        <v>0.10646025542365146</v>
      </c>
    </row>
    <row r="38" spans="24:93" x14ac:dyDescent="0.2">
      <c r="X38" s="21">
        <f t="shared" si="69"/>
        <v>8.0999999999999996E-3</v>
      </c>
      <c r="Y38" s="17">
        <v>4</v>
      </c>
      <c r="AA38" s="17">
        <f t="shared" si="70"/>
        <v>-5.3333333333333184E-2</v>
      </c>
      <c r="AB38" s="17">
        <f t="shared" si="56"/>
        <v>-3.3530405340493903E-2</v>
      </c>
      <c r="AC38" s="19">
        <f t="shared" si="57"/>
        <v>0.85024462623301977</v>
      </c>
      <c r="AD38" s="17">
        <f t="shared" si="58"/>
        <v>7.8492576594065451E-3</v>
      </c>
      <c r="AE38" s="17">
        <f t="shared" si="59"/>
        <v>3.9367131554444088E-2</v>
      </c>
      <c r="AF38" s="17">
        <f t="shared" si="60"/>
        <v>5</v>
      </c>
      <c r="AG38" s="17">
        <f t="shared" si="61"/>
        <v>3</v>
      </c>
      <c r="AH38" s="17">
        <f t="shared" si="55"/>
        <v>-5000</v>
      </c>
      <c r="AI38" s="17">
        <f t="shared" si="55"/>
        <v>-5000</v>
      </c>
      <c r="AJ38" s="17">
        <f t="shared" si="55"/>
        <v>-5000</v>
      </c>
      <c r="AK38" s="17">
        <f t="shared" si="55"/>
        <v>-5000</v>
      </c>
      <c r="AL38" s="17">
        <f t="shared" si="55"/>
        <v>-5.3333333333333184E-2</v>
      </c>
      <c r="AM38" s="17">
        <f t="shared" si="55"/>
        <v>-5000</v>
      </c>
      <c r="AN38" s="17">
        <f t="shared" si="55"/>
        <v>-5000</v>
      </c>
      <c r="AO38" s="17">
        <v>36</v>
      </c>
      <c r="AP38" s="17">
        <f t="shared" si="62"/>
        <v>14</v>
      </c>
      <c r="AQ38" s="17">
        <f t="shared" si="63"/>
        <v>5</v>
      </c>
      <c r="AR38" s="17">
        <f t="shared" si="64"/>
        <v>13</v>
      </c>
      <c r="AS38" s="17">
        <f t="shared" si="65"/>
        <v>23</v>
      </c>
      <c r="AT38" s="17">
        <f t="shared" si="66"/>
        <v>30</v>
      </c>
      <c r="AU38" s="17">
        <f t="shared" si="67"/>
        <v>27</v>
      </c>
      <c r="AV38" s="17">
        <f t="shared" si="68"/>
        <v>33</v>
      </c>
      <c r="AW38" s="17">
        <f t="shared" si="18"/>
        <v>4.966666666666681</v>
      </c>
      <c r="AX38" s="17" t="e">
        <f t="shared" ca="1" si="19"/>
        <v>#N/A</v>
      </c>
      <c r="AY38" s="17" t="e">
        <f t="shared" ca="1" si="20"/>
        <v>#N/A</v>
      </c>
      <c r="AZ38" s="17" t="e">
        <f t="shared" ca="1" si="21"/>
        <v>#N/A</v>
      </c>
      <c r="BA38" s="17" t="e">
        <f t="shared" ca="1" si="22"/>
        <v>#N/A</v>
      </c>
      <c r="BB38" s="17">
        <f t="shared" ca="1" si="23"/>
        <v>3.4814352733728633</v>
      </c>
      <c r="BC38" s="17" t="e">
        <f t="shared" ca="1" si="24"/>
        <v>#N/A</v>
      </c>
      <c r="BD38" s="17" t="e">
        <f t="shared" ca="1" si="25"/>
        <v>#N/A</v>
      </c>
      <c r="BE38" s="17">
        <v>0</v>
      </c>
      <c r="BG38" s="17">
        <v>5</v>
      </c>
      <c r="BH38" s="17">
        <f t="shared" si="26"/>
        <v>2.0703301067899509E-2</v>
      </c>
      <c r="BI38" s="17">
        <f t="shared" si="27"/>
        <v>12.370330106789952</v>
      </c>
      <c r="BJ38" s="17">
        <f t="shared" si="28"/>
        <v>4.5922205547453958E-2</v>
      </c>
      <c r="BK38" s="17">
        <f t="shared" si="29"/>
        <v>0.42996280468445142</v>
      </c>
      <c r="BL38" s="17">
        <f t="shared" si="30"/>
        <v>7</v>
      </c>
      <c r="BM38" s="17">
        <f t="shared" si="31"/>
        <v>-5000</v>
      </c>
      <c r="BN38" s="17">
        <f t="shared" si="32"/>
        <v>12.370330106789952</v>
      </c>
      <c r="BO38" s="17">
        <f t="shared" si="71"/>
        <v>-5000</v>
      </c>
      <c r="BP38" s="17">
        <f t="shared" si="71"/>
        <v>-5000</v>
      </c>
      <c r="BQ38" s="17">
        <f t="shared" si="71"/>
        <v>-5000</v>
      </c>
      <c r="BR38" s="17">
        <f t="shared" si="71"/>
        <v>-5000</v>
      </c>
      <c r="BS38" s="17">
        <f t="shared" si="71"/>
        <v>12.370330106789952</v>
      </c>
      <c r="BT38" s="17">
        <v>36</v>
      </c>
      <c r="BU38" s="17">
        <f t="shared" si="33"/>
        <v>49</v>
      </c>
      <c r="BV38" s="17">
        <f t="shared" si="34"/>
        <v>3</v>
      </c>
      <c r="BW38" s="17">
        <f t="shared" si="35"/>
        <v>19</v>
      </c>
      <c r="BX38" s="17">
        <f t="shared" si="36"/>
        <v>9</v>
      </c>
      <c r="BY38" s="17">
        <f t="shared" si="37"/>
        <v>9</v>
      </c>
      <c r="BZ38" s="17">
        <f t="shared" si="38"/>
        <v>3</v>
      </c>
      <c r="CA38" s="17">
        <f t="shared" si="39"/>
        <v>2</v>
      </c>
      <c r="CB38" s="17">
        <f t="shared" si="40"/>
        <v>12.370330106789952</v>
      </c>
      <c r="CC38" s="17">
        <f t="shared" ca="1" si="41"/>
        <v>2.8346311439373189</v>
      </c>
      <c r="CD38" s="17" t="e">
        <f t="shared" ca="1" si="42"/>
        <v>#N/A</v>
      </c>
      <c r="CE38" s="17" t="e">
        <f t="shared" ca="1" si="43"/>
        <v>#N/A</v>
      </c>
      <c r="CF38" s="17" t="e">
        <f t="shared" ca="1" si="44"/>
        <v>#N/A</v>
      </c>
      <c r="CG38" s="17" t="e">
        <f t="shared" ca="1" si="45"/>
        <v>#N/A</v>
      </c>
      <c r="CH38" s="17" t="e">
        <f t="shared" ca="1" si="46"/>
        <v>#N/A</v>
      </c>
      <c r="CI38" s="17" t="e">
        <f t="shared" ca="1" si="47"/>
        <v>#N/A</v>
      </c>
      <c r="CJ38" s="17">
        <v>0</v>
      </c>
      <c r="CK38" s="17">
        <v>35</v>
      </c>
      <c r="CL38" s="17">
        <f t="shared" si="48"/>
        <v>6.9242201453865251</v>
      </c>
      <c r="CM38" s="17">
        <f t="shared" si="49"/>
        <v>-0.74079675548495916</v>
      </c>
      <c r="CN38" s="17">
        <f t="shared" si="50"/>
        <v>17.113187525227925</v>
      </c>
      <c r="CO38" s="17">
        <f t="shared" si="51"/>
        <v>-0.72656143332821854</v>
      </c>
    </row>
    <row r="39" spans="24:93" x14ac:dyDescent="0.2">
      <c r="X39" s="21">
        <f t="shared" si="69"/>
        <v>2.7E-2</v>
      </c>
      <c r="Y39" s="17">
        <v>3</v>
      </c>
      <c r="AA39" s="17">
        <f t="shared" si="70"/>
        <v>-5.1999999999999852E-2</v>
      </c>
      <c r="AB39" s="17">
        <f t="shared" si="56"/>
        <v>-3.2692750023558891E-2</v>
      </c>
      <c r="AC39" s="19">
        <f t="shared" si="57"/>
        <v>2.6478832135728519E-2</v>
      </c>
      <c r="AD39" s="17">
        <f t="shared" si="58"/>
        <v>8.3319776071814709E-3</v>
      </c>
      <c r="AE39" s="17">
        <f t="shared" si="59"/>
        <v>1.1881415370334417E-9</v>
      </c>
      <c r="AF39" s="17">
        <f t="shared" si="60"/>
        <v>4</v>
      </c>
      <c r="AG39" s="17">
        <f t="shared" si="61"/>
        <v>7</v>
      </c>
      <c r="AH39" s="17">
        <f t="shared" si="55"/>
        <v>-5000</v>
      </c>
      <c r="AI39" s="17">
        <f t="shared" si="55"/>
        <v>-5000</v>
      </c>
      <c r="AJ39" s="17">
        <f t="shared" si="55"/>
        <v>-5000</v>
      </c>
      <c r="AK39" s="17">
        <f t="shared" si="55"/>
        <v>-5.1999999999999852E-2</v>
      </c>
      <c r="AL39" s="17">
        <f t="shared" si="55"/>
        <v>-5000</v>
      </c>
      <c r="AM39" s="17">
        <f t="shared" si="55"/>
        <v>-5000</v>
      </c>
      <c r="AN39" s="17">
        <f t="shared" si="55"/>
        <v>-5000</v>
      </c>
      <c r="AO39" s="17">
        <v>37</v>
      </c>
      <c r="AP39" s="17">
        <f t="shared" si="62"/>
        <v>14</v>
      </c>
      <c r="AQ39" s="17">
        <f t="shared" si="63"/>
        <v>5</v>
      </c>
      <c r="AR39" s="17">
        <f t="shared" si="64"/>
        <v>13</v>
      </c>
      <c r="AS39" s="17">
        <f t="shared" si="65"/>
        <v>22</v>
      </c>
      <c r="AT39" s="17">
        <f t="shared" si="66"/>
        <v>43</v>
      </c>
      <c r="AU39" s="17">
        <f t="shared" si="67"/>
        <v>27</v>
      </c>
      <c r="AV39" s="17">
        <f t="shared" si="68"/>
        <v>33</v>
      </c>
      <c r="AW39" s="17">
        <f t="shared" si="18"/>
        <v>5.1000000000000147</v>
      </c>
      <c r="AX39" s="17" t="e">
        <f t="shared" ca="1" si="19"/>
        <v>#N/A</v>
      </c>
      <c r="AY39" s="17" t="e">
        <f t="shared" ca="1" si="20"/>
        <v>#N/A</v>
      </c>
      <c r="AZ39" s="17" t="e">
        <f t="shared" ca="1" si="21"/>
        <v>#N/A</v>
      </c>
      <c r="BA39" s="17" t="e">
        <f t="shared" ca="1" si="22"/>
        <v>#N/A</v>
      </c>
      <c r="BB39" s="17">
        <f t="shared" ca="1" si="23"/>
        <v>3.3541875345843599</v>
      </c>
      <c r="BC39" s="17" t="e">
        <f t="shared" ca="1" si="24"/>
        <v>#N/A</v>
      </c>
      <c r="BD39" s="17" t="e">
        <f t="shared" ca="1" si="25"/>
        <v>#N/A</v>
      </c>
      <c r="BE39" s="17">
        <v>0</v>
      </c>
      <c r="BG39" s="17">
        <v>6</v>
      </c>
      <c r="BH39" s="17">
        <f t="shared" si="26"/>
        <v>2.4844270205196351E-2</v>
      </c>
      <c r="BI39" s="17">
        <f t="shared" si="27"/>
        <v>12.784427020519637</v>
      </c>
      <c r="BJ39" s="17">
        <f t="shared" si="28"/>
        <v>2.8998629291187891E-2</v>
      </c>
      <c r="BK39" s="17">
        <f t="shared" si="29"/>
        <v>0.37908234059812229</v>
      </c>
      <c r="BL39" s="17">
        <f t="shared" si="30"/>
        <v>7</v>
      </c>
      <c r="BM39" s="17">
        <f t="shared" si="31"/>
        <v>-5000</v>
      </c>
      <c r="BN39" s="17">
        <f t="shared" si="32"/>
        <v>12.784427020519637</v>
      </c>
      <c r="BO39" s="17">
        <f t="shared" si="71"/>
        <v>-5000</v>
      </c>
      <c r="BP39" s="17">
        <f t="shared" si="71"/>
        <v>-5000</v>
      </c>
      <c r="BQ39" s="17">
        <f t="shared" si="71"/>
        <v>-5000</v>
      </c>
      <c r="BR39" s="17">
        <f t="shared" si="71"/>
        <v>-5000</v>
      </c>
      <c r="BS39" s="17">
        <f t="shared" si="71"/>
        <v>12.784427020519637</v>
      </c>
      <c r="BT39" s="17">
        <v>37</v>
      </c>
      <c r="BU39" s="17">
        <f t="shared" si="33"/>
        <v>49</v>
      </c>
      <c r="BV39" s="17">
        <f t="shared" si="34"/>
        <v>2</v>
      </c>
      <c r="BW39" s="17">
        <f t="shared" si="35"/>
        <v>19</v>
      </c>
      <c r="BX39" s="17">
        <f t="shared" si="36"/>
        <v>9</v>
      </c>
      <c r="BY39" s="17">
        <f t="shared" si="37"/>
        <v>9</v>
      </c>
      <c r="BZ39" s="17">
        <f t="shared" si="38"/>
        <v>3</v>
      </c>
      <c r="CA39" s="17">
        <f t="shared" si="39"/>
        <v>1</v>
      </c>
      <c r="CB39" s="17">
        <f t="shared" si="40"/>
        <v>12.784427020519637</v>
      </c>
      <c r="CC39" s="17">
        <f t="shared" ca="1" si="41"/>
        <v>2.426095616149023</v>
      </c>
      <c r="CD39" s="17" t="e">
        <f t="shared" ca="1" si="42"/>
        <v>#N/A</v>
      </c>
      <c r="CE39" s="17" t="e">
        <f t="shared" ca="1" si="43"/>
        <v>#N/A</v>
      </c>
      <c r="CF39" s="17" t="e">
        <f t="shared" ca="1" si="44"/>
        <v>#N/A</v>
      </c>
      <c r="CG39" s="17" t="e">
        <f t="shared" ca="1" si="45"/>
        <v>#N/A</v>
      </c>
      <c r="CH39" s="17" t="e">
        <f t="shared" ca="1" si="46"/>
        <v>#N/A</v>
      </c>
      <c r="CI39" s="17" t="e">
        <f t="shared" ca="1" si="47"/>
        <v>#N/A</v>
      </c>
      <c r="CJ39" s="17">
        <v>0</v>
      </c>
      <c r="CK39" s="17">
        <v>36</v>
      </c>
      <c r="CL39" s="17">
        <f t="shared" si="48"/>
        <v>12.279033658222851</v>
      </c>
      <c r="CM39" s="17">
        <f t="shared" si="49"/>
        <v>-0.88974609944537664</v>
      </c>
      <c r="CN39" s="17">
        <f t="shared" si="50"/>
        <v>15.349442670139005</v>
      </c>
      <c r="CO39" s="17">
        <f t="shared" si="51"/>
        <v>-0.92309842743447224</v>
      </c>
    </row>
    <row r="40" spans="24:93" x14ac:dyDescent="0.2">
      <c r="X40" s="21">
        <f t="shared" si="69"/>
        <v>0.09</v>
      </c>
      <c r="Y40" s="17">
        <v>2</v>
      </c>
      <c r="AA40" s="17">
        <f t="shared" si="70"/>
        <v>-5.066666666666652E-2</v>
      </c>
      <c r="AB40" s="17">
        <f t="shared" si="56"/>
        <v>-3.1855048808957169E-2</v>
      </c>
      <c r="AC40" s="19">
        <f t="shared" si="57"/>
        <v>0.56107155708571366</v>
      </c>
      <c r="AD40" s="17">
        <f t="shared" si="58"/>
        <v>7.5491637656203078E-3</v>
      </c>
      <c r="AE40" s="17">
        <f t="shared" si="59"/>
        <v>4.8310406213500582E-3</v>
      </c>
      <c r="AF40" s="17">
        <f t="shared" si="60"/>
        <v>5</v>
      </c>
      <c r="AG40" s="17">
        <f t="shared" si="61"/>
        <v>5</v>
      </c>
      <c r="AH40" s="17">
        <f t="shared" si="55"/>
        <v>-5000</v>
      </c>
      <c r="AI40" s="17">
        <f t="shared" si="55"/>
        <v>-5000</v>
      </c>
      <c r="AJ40" s="17">
        <f t="shared" si="55"/>
        <v>-5000</v>
      </c>
      <c r="AK40" s="17">
        <f t="shared" si="55"/>
        <v>-5000</v>
      </c>
      <c r="AL40" s="17">
        <f t="shared" si="55"/>
        <v>-5.066666666666652E-2</v>
      </c>
      <c r="AM40" s="17">
        <f t="shared" si="55"/>
        <v>-5000</v>
      </c>
      <c r="AN40" s="17">
        <f t="shared" si="55"/>
        <v>-5000</v>
      </c>
      <c r="AO40" s="17">
        <v>38</v>
      </c>
      <c r="AP40" s="17">
        <f t="shared" si="62"/>
        <v>14</v>
      </c>
      <c r="AQ40" s="17">
        <f t="shared" si="63"/>
        <v>5</v>
      </c>
      <c r="AR40" s="17">
        <f t="shared" si="64"/>
        <v>13</v>
      </c>
      <c r="AS40" s="17">
        <f t="shared" si="65"/>
        <v>23</v>
      </c>
      <c r="AT40" s="17">
        <f t="shared" si="66"/>
        <v>29</v>
      </c>
      <c r="AU40" s="17">
        <f t="shared" si="67"/>
        <v>27</v>
      </c>
      <c r="AV40" s="17">
        <f t="shared" si="68"/>
        <v>33</v>
      </c>
      <c r="AW40" s="17">
        <f t="shared" si="18"/>
        <v>5.2333333333333476</v>
      </c>
      <c r="AX40" s="17" t="e">
        <f t="shared" ca="1" si="19"/>
        <v>#N/A</v>
      </c>
      <c r="AY40" s="17" t="e">
        <f t="shared" ca="1" si="20"/>
        <v>#N/A</v>
      </c>
      <c r="AZ40" s="17" t="e">
        <f t="shared" ca="1" si="21"/>
        <v>#N/A</v>
      </c>
      <c r="BA40" s="17" t="e">
        <f t="shared" ca="1" si="22"/>
        <v>#N/A</v>
      </c>
      <c r="BB40" s="17">
        <f t="shared" ca="1" si="23"/>
        <v>3.2171779252856845</v>
      </c>
      <c r="BC40" s="17" t="e">
        <f t="shared" ca="1" si="24"/>
        <v>#N/A</v>
      </c>
      <c r="BD40" s="17" t="e">
        <f t="shared" ca="1" si="25"/>
        <v>#N/A</v>
      </c>
      <c r="BE40" s="17">
        <v>0</v>
      </c>
      <c r="BG40" s="17">
        <v>7</v>
      </c>
      <c r="BH40" s="17">
        <f t="shared" si="26"/>
        <v>2.8985407877542401E-2</v>
      </c>
      <c r="BI40" s="17">
        <f t="shared" si="27"/>
        <v>13.19854078775424</v>
      </c>
      <c r="BJ40" s="17">
        <f t="shared" si="28"/>
        <v>1.3009212205051725E-3</v>
      </c>
      <c r="BK40" s="17">
        <f t="shared" si="29"/>
        <v>0.16195107497283481</v>
      </c>
      <c r="BL40" s="17">
        <f t="shared" si="30"/>
        <v>3</v>
      </c>
      <c r="BM40" s="17">
        <f t="shared" si="31"/>
        <v>13.19854078775424</v>
      </c>
      <c r="BN40" s="17">
        <f t="shared" si="32"/>
        <v>-5000</v>
      </c>
      <c r="BO40" s="17">
        <f t="shared" si="71"/>
        <v>13.19854078775424</v>
      </c>
      <c r="BP40" s="17">
        <f t="shared" si="71"/>
        <v>-5000</v>
      </c>
      <c r="BQ40" s="17">
        <f t="shared" si="71"/>
        <v>-5000</v>
      </c>
      <c r="BR40" s="17">
        <f t="shared" si="71"/>
        <v>-5000</v>
      </c>
      <c r="BS40" s="17">
        <f t="shared" si="71"/>
        <v>-5000</v>
      </c>
      <c r="BT40" s="17">
        <v>38</v>
      </c>
      <c r="BU40" s="17">
        <f t="shared" si="33"/>
        <v>23</v>
      </c>
      <c r="BV40" s="17">
        <f t="shared" si="34"/>
        <v>14</v>
      </c>
      <c r="BW40" s="17">
        <f t="shared" si="35"/>
        <v>9</v>
      </c>
      <c r="BX40" s="17">
        <f t="shared" si="36"/>
        <v>9</v>
      </c>
      <c r="BY40" s="17">
        <f t="shared" si="37"/>
        <v>9</v>
      </c>
      <c r="BZ40" s="17">
        <f t="shared" si="38"/>
        <v>3</v>
      </c>
      <c r="CA40" s="17">
        <f t="shared" si="39"/>
        <v>12</v>
      </c>
      <c r="CB40" s="17">
        <f t="shared" si="40"/>
        <v>13.19854078775424</v>
      </c>
      <c r="CC40" s="17">
        <f t="shared" ca="1" si="41"/>
        <v>2.019865588263305</v>
      </c>
      <c r="CD40" s="17" t="e">
        <f t="shared" ca="1" si="42"/>
        <v>#N/A</v>
      </c>
      <c r="CE40" s="17" t="e">
        <f t="shared" ca="1" si="43"/>
        <v>#N/A</v>
      </c>
      <c r="CF40" s="17" t="e">
        <f t="shared" ca="1" si="44"/>
        <v>#N/A</v>
      </c>
      <c r="CG40" s="17" t="e">
        <f t="shared" ca="1" si="45"/>
        <v>#N/A</v>
      </c>
      <c r="CH40" s="17" t="e">
        <f t="shared" ca="1" si="46"/>
        <v>#N/A</v>
      </c>
      <c r="CI40" s="17" t="e">
        <f t="shared" ca="1" si="47"/>
        <v>#N/A</v>
      </c>
      <c r="CJ40" s="17">
        <v>0</v>
      </c>
      <c r="CK40" s="17">
        <v>37</v>
      </c>
      <c r="CL40" s="17">
        <f t="shared" si="48"/>
        <v>15.481528642372552</v>
      </c>
      <c r="CM40" s="17">
        <f t="shared" si="49"/>
        <v>-0.23263513087758148</v>
      </c>
      <c r="CN40" s="17">
        <f t="shared" si="50"/>
        <v>11.4089372518335</v>
      </c>
      <c r="CO40" s="17">
        <f t="shared" si="51"/>
        <v>-0.25388284935789307</v>
      </c>
    </row>
    <row r="41" spans="24:93" x14ac:dyDescent="0.2">
      <c r="X41" s="21">
        <f t="shared" si="69"/>
        <v>0.3</v>
      </c>
      <c r="Y41" s="17">
        <v>1</v>
      </c>
      <c r="AA41" s="17">
        <f t="shared" si="70"/>
        <v>-4.9333333333333187E-2</v>
      </c>
      <c r="AB41" s="17">
        <f t="shared" si="56"/>
        <v>-3.1017302868713771E-2</v>
      </c>
      <c r="AC41" s="19">
        <f t="shared" si="57"/>
        <v>0.92042096790306582</v>
      </c>
      <c r="AD41" s="17">
        <f t="shared" si="58"/>
        <v>5.6817647003919525E-3</v>
      </c>
      <c r="AE41" s="17">
        <f t="shared" si="59"/>
        <v>4.9793670429509405E-2</v>
      </c>
      <c r="AF41" s="17">
        <f t="shared" si="60"/>
        <v>5</v>
      </c>
      <c r="AG41" s="17">
        <f t="shared" si="61"/>
        <v>3</v>
      </c>
      <c r="AH41" s="17">
        <f t="shared" si="55"/>
        <v>-5000</v>
      </c>
      <c r="AI41" s="17">
        <f t="shared" si="55"/>
        <v>-5000</v>
      </c>
      <c r="AJ41" s="17">
        <f t="shared" si="55"/>
        <v>-5000</v>
      </c>
      <c r="AK41" s="17">
        <f t="shared" si="55"/>
        <v>-5000</v>
      </c>
      <c r="AL41" s="17">
        <f t="shared" si="55"/>
        <v>-4.9333333333333187E-2</v>
      </c>
      <c r="AM41" s="17">
        <f t="shared" si="55"/>
        <v>-5000</v>
      </c>
      <c r="AN41" s="17">
        <f t="shared" si="55"/>
        <v>-5000</v>
      </c>
      <c r="AO41" s="17">
        <v>39</v>
      </c>
      <c r="AP41" s="17">
        <f t="shared" si="62"/>
        <v>14</v>
      </c>
      <c r="AQ41" s="17">
        <f t="shared" si="63"/>
        <v>5</v>
      </c>
      <c r="AR41" s="17">
        <f t="shared" si="64"/>
        <v>13</v>
      </c>
      <c r="AS41" s="17">
        <f t="shared" si="65"/>
        <v>23</v>
      </c>
      <c r="AT41" s="17">
        <f t="shared" si="66"/>
        <v>28</v>
      </c>
      <c r="AU41" s="17">
        <f t="shared" si="67"/>
        <v>27</v>
      </c>
      <c r="AV41" s="17">
        <f t="shared" si="68"/>
        <v>33</v>
      </c>
      <c r="AW41" s="17">
        <f t="shared" si="18"/>
        <v>5.3666666666666814</v>
      </c>
      <c r="AX41" s="17" t="e">
        <f t="shared" ca="1" si="19"/>
        <v>#N/A</v>
      </c>
      <c r="AY41" s="17" t="e">
        <f t="shared" ca="1" si="20"/>
        <v>#N/A</v>
      </c>
      <c r="AZ41" s="17" t="e">
        <f t="shared" ca="1" si="21"/>
        <v>#N/A</v>
      </c>
      <c r="BA41" s="17" t="e">
        <f t="shared" ca="1" si="22"/>
        <v>#N/A</v>
      </c>
      <c r="BB41" s="17">
        <f t="shared" ca="1" si="23"/>
        <v>2.3025454220886519</v>
      </c>
      <c r="BC41" s="17" t="e">
        <f t="shared" ca="1" si="24"/>
        <v>#N/A</v>
      </c>
      <c r="BD41" s="17" t="e">
        <f t="shared" ca="1" si="25"/>
        <v>#N/A</v>
      </c>
      <c r="BE41" s="17">
        <v>0</v>
      </c>
      <c r="BG41" s="17">
        <v>8</v>
      </c>
      <c r="BH41" s="17">
        <f t="shared" si="26"/>
        <v>3.3126742200123106E-2</v>
      </c>
      <c r="BI41" s="17">
        <f t="shared" si="27"/>
        <v>13.612674220012311</v>
      </c>
      <c r="BJ41" s="17">
        <f t="shared" si="28"/>
        <v>7.5374528452968239E-3</v>
      </c>
      <c r="BK41" s="17">
        <f t="shared" si="29"/>
        <v>0.26207023665329443</v>
      </c>
      <c r="BL41" s="17">
        <f t="shared" si="30"/>
        <v>5</v>
      </c>
      <c r="BM41" s="17">
        <f t="shared" si="31"/>
        <v>13.612674220012311</v>
      </c>
      <c r="BN41" s="17">
        <f t="shared" si="32"/>
        <v>-5000</v>
      </c>
      <c r="BO41" s="17">
        <f t="shared" si="71"/>
        <v>-5000</v>
      </c>
      <c r="BP41" s="17">
        <f t="shared" si="71"/>
        <v>-5000</v>
      </c>
      <c r="BQ41" s="17">
        <f t="shared" si="71"/>
        <v>13.612674220012311</v>
      </c>
      <c r="BR41" s="17">
        <f t="shared" si="71"/>
        <v>-5000</v>
      </c>
      <c r="BS41" s="17">
        <f t="shared" si="71"/>
        <v>-5000</v>
      </c>
      <c r="BT41" s="17">
        <v>39</v>
      </c>
      <c r="BU41" s="17">
        <f t="shared" si="33"/>
        <v>22</v>
      </c>
      <c r="BV41" s="17">
        <f t="shared" si="34"/>
        <v>14</v>
      </c>
      <c r="BW41" s="17">
        <f t="shared" si="35"/>
        <v>19</v>
      </c>
      <c r="BX41" s="17">
        <f t="shared" si="36"/>
        <v>9</v>
      </c>
      <c r="BY41" s="17">
        <f t="shared" si="37"/>
        <v>3</v>
      </c>
      <c r="BZ41" s="17">
        <f t="shared" si="38"/>
        <v>3</v>
      </c>
      <c r="CA41" s="17">
        <f t="shared" si="39"/>
        <v>12</v>
      </c>
      <c r="CB41" s="17">
        <f t="shared" si="40"/>
        <v>13.612674220012311</v>
      </c>
      <c r="CC41" s="17">
        <f t="shared" ca="1" si="41"/>
        <v>1.6067244198694859</v>
      </c>
      <c r="CD41" s="17" t="e">
        <f t="shared" ca="1" si="42"/>
        <v>#N/A</v>
      </c>
      <c r="CE41" s="17" t="e">
        <f t="shared" ca="1" si="43"/>
        <v>#N/A</v>
      </c>
      <c r="CF41" s="17" t="e">
        <f t="shared" ca="1" si="44"/>
        <v>#N/A</v>
      </c>
      <c r="CG41" s="17" t="e">
        <f t="shared" ca="1" si="45"/>
        <v>#N/A</v>
      </c>
      <c r="CH41" s="17" t="e">
        <f t="shared" ca="1" si="46"/>
        <v>#N/A</v>
      </c>
      <c r="CI41" s="17" t="e">
        <f t="shared" ca="1" si="47"/>
        <v>#N/A</v>
      </c>
      <c r="CJ41" s="17">
        <v>0</v>
      </c>
      <c r="CK41" s="17">
        <v>38</v>
      </c>
      <c r="CL41" s="17">
        <f t="shared" si="48"/>
        <v>15.449017980414673</v>
      </c>
      <c r="CM41" s="17">
        <f t="shared" si="49"/>
        <v>0.58853574075152981</v>
      </c>
      <c r="CN41" s="17">
        <f t="shared" si="50"/>
        <v>7.6486231107589449</v>
      </c>
      <c r="CO41" s="17">
        <f t="shared" si="51"/>
        <v>0.67275413825784514</v>
      </c>
    </row>
    <row r="42" spans="24:93" x14ac:dyDescent="0.2">
      <c r="AA42" s="17">
        <f t="shared" si="70"/>
        <v>-4.7999999999999855E-2</v>
      </c>
      <c r="AB42" s="17">
        <f t="shared" si="56"/>
        <v>-3.0179513375230026E-2</v>
      </c>
      <c r="AC42" s="19">
        <f t="shared" si="57"/>
        <v>7.3520605224957569E-2</v>
      </c>
      <c r="AD42" s="17">
        <f t="shared" si="58"/>
        <v>3.2784681349099891E-3</v>
      </c>
      <c r="AE42" s="17">
        <f t="shared" si="59"/>
        <v>1.2299312921967608E-7</v>
      </c>
      <c r="AF42" s="17">
        <f t="shared" si="60"/>
        <v>5</v>
      </c>
      <c r="AG42" s="17">
        <f t="shared" si="61"/>
        <v>7</v>
      </c>
      <c r="AH42" s="17">
        <f t="shared" si="55"/>
        <v>-5000</v>
      </c>
      <c r="AI42" s="17">
        <f t="shared" si="55"/>
        <v>-5000</v>
      </c>
      <c r="AJ42" s="17">
        <f t="shared" si="55"/>
        <v>-5000</v>
      </c>
      <c r="AK42" s="17">
        <f t="shared" si="55"/>
        <v>-5000</v>
      </c>
      <c r="AL42" s="17">
        <f t="shared" si="55"/>
        <v>-4.7999999999999855E-2</v>
      </c>
      <c r="AM42" s="17">
        <f t="shared" si="55"/>
        <v>-5000</v>
      </c>
      <c r="AN42" s="17">
        <f t="shared" si="55"/>
        <v>-5000</v>
      </c>
      <c r="AO42" s="17">
        <v>40</v>
      </c>
      <c r="AP42" s="17">
        <f t="shared" si="62"/>
        <v>14</v>
      </c>
      <c r="AQ42" s="17">
        <f t="shared" si="63"/>
        <v>5</v>
      </c>
      <c r="AR42" s="17">
        <f t="shared" si="64"/>
        <v>13</v>
      </c>
      <c r="AS42" s="17">
        <f t="shared" si="65"/>
        <v>23</v>
      </c>
      <c r="AT42" s="17">
        <f t="shared" si="66"/>
        <v>27</v>
      </c>
      <c r="AU42" s="17">
        <f t="shared" si="67"/>
        <v>27</v>
      </c>
      <c r="AV42" s="17">
        <f t="shared" si="68"/>
        <v>33</v>
      </c>
      <c r="AW42" s="17">
        <f t="shared" si="18"/>
        <v>5.5000000000000142</v>
      </c>
      <c r="AX42" s="17" t="e">
        <f t="shared" ca="1" si="19"/>
        <v>#N/A</v>
      </c>
      <c r="AY42" s="17" t="e">
        <f t="shared" ca="1" si="20"/>
        <v>#N/A</v>
      </c>
      <c r="AZ42" s="17" t="e">
        <f t="shared" ca="1" si="21"/>
        <v>#N/A</v>
      </c>
      <c r="BA42" s="17" t="e">
        <f t="shared" ca="1" si="22"/>
        <v>#N/A</v>
      </c>
      <c r="BB42" s="17">
        <f t="shared" ca="1" si="23"/>
        <v>2.1529878999875232</v>
      </c>
      <c r="BC42" s="17" t="e">
        <f t="shared" ca="1" si="24"/>
        <v>#N/A</v>
      </c>
      <c r="BD42" s="17" t="e">
        <f t="shared" ca="1" si="25"/>
        <v>#N/A</v>
      </c>
      <c r="BE42" s="17">
        <v>0</v>
      </c>
      <c r="BG42" s="17">
        <v>9</v>
      </c>
      <c r="BH42" s="17">
        <f t="shared" si="26"/>
        <v>3.7268301300136933E-2</v>
      </c>
      <c r="BI42" s="17">
        <f t="shared" si="27"/>
        <v>14.026830130013694</v>
      </c>
      <c r="BJ42" s="17">
        <f t="shared" si="28"/>
        <v>1.6401869127548794E-2</v>
      </c>
      <c r="BK42" s="17">
        <f t="shared" si="29"/>
        <v>0.32428710735324329</v>
      </c>
      <c r="BL42" s="17">
        <f t="shared" si="30"/>
        <v>6</v>
      </c>
      <c r="BM42" s="17">
        <f t="shared" si="31"/>
        <v>-5000</v>
      </c>
      <c r="BN42" s="17">
        <f t="shared" si="32"/>
        <v>14.026830130013694</v>
      </c>
      <c r="BO42" s="17">
        <f t="shared" si="71"/>
        <v>-5000</v>
      </c>
      <c r="BP42" s="17">
        <f t="shared" si="71"/>
        <v>-5000</v>
      </c>
      <c r="BQ42" s="17">
        <f t="shared" si="71"/>
        <v>-5000</v>
      </c>
      <c r="BR42" s="17">
        <f t="shared" si="71"/>
        <v>14.026830130013694</v>
      </c>
      <c r="BS42" s="17">
        <f t="shared" si="71"/>
        <v>-5000</v>
      </c>
      <c r="BT42" s="17">
        <v>40</v>
      </c>
      <c r="BU42" s="17">
        <f t="shared" si="33"/>
        <v>49</v>
      </c>
      <c r="BV42" s="17">
        <f t="shared" si="34"/>
        <v>1</v>
      </c>
      <c r="BW42" s="17">
        <f t="shared" si="35"/>
        <v>19</v>
      </c>
      <c r="BX42" s="17">
        <f t="shared" si="36"/>
        <v>9</v>
      </c>
      <c r="BY42" s="17">
        <f t="shared" si="37"/>
        <v>9</v>
      </c>
      <c r="BZ42" s="17">
        <f t="shared" si="38"/>
        <v>1</v>
      </c>
      <c r="CA42" s="17">
        <f t="shared" si="39"/>
        <v>12</v>
      </c>
      <c r="CB42" s="17">
        <f t="shared" si="40"/>
        <v>14.026830130013694</v>
      </c>
      <c r="CC42" s="17">
        <f t="shared" ca="1" si="41"/>
        <v>1.2064015634827445</v>
      </c>
      <c r="CD42" s="17" t="e">
        <f t="shared" ca="1" si="42"/>
        <v>#N/A</v>
      </c>
      <c r="CE42" s="17" t="e">
        <f t="shared" ca="1" si="43"/>
        <v>#N/A</v>
      </c>
      <c r="CF42" s="17" t="e">
        <f t="shared" ca="1" si="44"/>
        <v>#N/A</v>
      </c>
      <c r="CG42" s="17" t="e">
        <f t="shared" ca="1" si="45"/>
        <v>#N/A</v>
      </c>
      <c r="CH42" s="17" t="e">
        <f t="shared" ca="1" si="46"/>
        <v>#N/A</v>
      </c>
      <c r="CI42" s="17" t="e">
        <f t="shared" ca="1" si="47"/>
        <v>#N/A</v>
      </c>
      <c r="CJ42" s="17">
        <v>0</v>
      </c>
      <c r="CK42" s="17">
        <v>39</v>
      </c>
      <c r="CL42" s="17">
        <f t="shared" si="48"/>
        <v>13.075683237572733</v>
      </c>
      <c r="CM42" s="17">
        <f t="shared" si="49"/>
        <v>0.82585756605583016</v>
      </c>
      <c r="CN42" s="17">
        <f t="shared" si="50"/>
        <v>5.5954962408996725</v>
      </c>
      <c r="CO42" s="17">
        <f t="shared" si="51"/>
        <v>0.98561538025377893</v>
      </c>
    </row>
    <row r="43" spans="24:93" x14ac:dyDescent="0.2">
      <c r="AA43" s="17">
        <f t="shared" si="70"/>
        <v>-4.6666666666666523E-2</v>
      </c>
      <c r="AB43" s="17">
        <f t="shared" si="56"/>
        <v>-2.9341681501273698E-2</v>
      </c>
      <c r="AC43" s="19">
        <f t="shared" si="57"/>
        <v>0.45040812767462124</v>
      </c>
      <c r="AD43" s="17">
        <f t="shared" si="58"/>
        <v>1.1264253287383314E-3</v>
      </c>
      <c r="AE43" s="17">
        <f t="shared" si="59"/>
        <v>6.2213165260529863E-4</v>
      </c>
      <c r="AF43" s="17">
        <f t="shared" si="60"/>
        <v>6</v>
      </c>
      <c r="AG43" s="17">
        <f t="shared" si="61"/>
        <v>7</v>
      </c>
      <c r="AH43" s="17">
        <f t="shared" ref="AH43:AN52" si="72">IF($AF43=AH$2,$AA43,-5000)</f>
        <v>-5000</v>
      </c>
      <c r="AI43" s="17">
        <f t="shared" si="72"/>
        <v>-5000</v>
      </c>
      <c r="AJ43" s="17">
        <f t="shared" si="72"/>
        <v>-5000</v>
      </c>
      <c r="AK43" s="17">
        <f t="shared" si="72"/>
        <v>-5000</v>
      </c>
      <c r="AL43" s="17">
        <f t="shared" si="72"/>
        <v>-5000</v>
      </c>
      <c r="AM43" s="17">
        <f t="shared" si="72"/>
        <v>-4.6666666666666523E-2</v>
      </c>
      <c r="AN43" s="17">
        <f t="shared" si="72"/>
        <v>-5000</v>
      </c>
      <c r="AO43" s="17">
        <v>41</v>
      </c>
      <c r="AP43" s="17">
        <f t="shared" si="62"/>
        <v>14</v>
      </c>
      <c r="AQ43" s="17">
        <f t="shared" si="63"/>
        <v>5</v>
      </c>
      <c r="AR43" s="17">
        <f t="shared" si="64"/>
        <v>13</v>
      </c>
      <c r="AS43" s="17">
        <f t="shared" si="65"/>
        <v>23</v>
      </c>
      <c r="AT43" s="17">
        <f t="shared" si="66"/>
        <v>43</v>
      </c>
      <c r="AU43" s="17">
        <f t="shared" si="67"/>
        <v>14</v>
      </c>
      <c r="AV43" s="17">
        <f t="shared" si="68"/>
        <v>33</v>
      </c>
      <c r="AW43" s="17">
        <f t="shared" si="18"/>
        <v>5.633333333333348</v>
      </c>
      <c r="AX43" s="17" t="e">
        <f t="shared" ca="1" si="19"/>
        <v>#N/A</v>
      </c>
      <c r="AY43" s="17" t="e">
        <f t="shared" ca="1" si="20"/>
        <v>#N/A</v>
      </c>
      <c r="AZ43" s="17" t="e">
        <f t="shared" ca="1" si="21"/>
        <v>#N/A</v>
      </c>
      <c r="BA43" s="17" t="e">
        <f t="shared" ca="1" si="22"/>
        <v>#N/A</v>
      </c>
      <c r="BB43" s="17">
        <f t="shared" ca="1" si="23"/>
        <v>2.043979370830054</v>
      </c>
      <c r="BC43" s="17" t="e">
        <f t="shared" ca="1" si="24"/>
        <v>#N/A</v>
      </c>
      <c r="BD43" s="17" t="e">
        <f t="shared" ca="1" si="25"/>
        <v>#N/A</v>
      </c>
      <c r="BE43" s="17">
        <v>0</v>
      </c>
      <c r="BG43" s="17">
        <v>10</v>
      </c>
      <c r="BH43" s="17">
        <f t="shared" si="26"/>
        <v>4.1410113318517315E-2</v>
      </c>
      <c r="BI43" s="17">
        <f t="shared" si="27"/>
        <v>14.441011331851733</v>
      </c>
      <c r="BJ43" s="17">
        <f t="shared" si="28"/>
        <v>6.3914849083084209E-3</v>
      </c>
      <c r="BK43" s="17">
        <f t="shared" si="29"/>
        <v>0.25049266016908517</v>
      </c>
      <c r="BL43" s="17">
        <f t="shared" si="30"/>
        <v>5</v>
      </c>
      <c r="BM43" s="17">
        <f t="shared" si="31"/>
        <v>14.441011331851733</v>
      </c>
      <c r="BN43" s="17">
        <f t="shared" si="32"/>
        <v>-5000</v>
      </c>
      <c r="BO43" s="17">
        <f t="shared" si="71"/>
        <v>-5000</v>
      </c>
      <c r="BP43" s="17">
        <f t="shared" si="71"/>
        <v>-5000</v>
      </c>
      <c r="BQ43" s="17">
        <f t="shared" si="71"/>
        <v>14.441011331851733</v>
      </c>
      <c r="BR43" s="17">
        <f t="shared" si="71"/>
        <v>-5000</v>
      </c>
      <c r="BS43" s="17">
        <f t="shared" si="71"/>
        <v>-5000</v>
      </c>
      <c r="BT43" s="17">
        <v>41</v>
      </c>
      <c r="BU43" s="17">
        <f t="shared" si="33"/>
        <v>21</v>
      </c>
      <c r="BV43" s="17">
        <f t="shared" si="34"/>
        <v>14</v>
      </c>
      <c r="BW43" s="17">
        <f t="shared" si="35"/>
        <v>19</v>
      </c>
      <c r="BX43" s="17">
        <f t="shared" si="36"/>
        <v>9</v>
      </c>
      <c r="BY43" s="17">
        <f t="shared" si="37"/>
        <v>2</v>
      </c>
      <c r="BZ43" s="17">
        <f t="shared" si="38"/>
        <v>3</v>
      </c>
      <c r="CA43" s="17">
        <f t="shared" si="39"/>
        <v>12</v>
      </c>
      <c r="CB43" s="17">
        <f t="shared" si="40"/>
        <v>14.441011331851733</v>
      </c>
      <c r="CC43" s="17">
        <f t="shared" ca="1" si="41"/>
        <v>0.7606554197129568</v>
      </c>
      <c r="CD43" s="17" t="e">
        <f t="shared" ca="1" si="42"/>
        <v>#N/A</v>
      </c>
      <c r="CE43" s="17" t="e">
        <f t="shared" ca="1" si="43"/>
        <v>#N/A</v>
      </c>
      <c r="CF43" s="17" t="e">
        <f t="shared" ca="1" si="44"/>
        <v>#N/A</v>
      </c>
      <c r="CG43" s="17" t="e">
        <f t="shared" ca="1" si="45"/>
        <v>#N/A</v>
      </c>
      <c r="CH43" s="17" t="e">
        <f t="shared" ca="1" si="46"/>
        <v>#N/A</v>
      </c>
      <c r="CI43" s="17" t="e">
        <f t="shared" ca="1" si="47"/>
        <v>#N/A</v>
      </c>
      <c r="CJ43" s="17">
        <v>0</v>
      </c>
      <c r="CK43" s="17">
        <v>40</v>
      </c>
      <c r="CL43" s="17">
        <f t="shared" si="48"/>
        <v>10.066223837822198</v>
      </c>
      <c r="CM43" s="17">
        <f t="shared" si="49"/>
        <v>0.31308712777561071</v>
      </c>
      <c r="CN43" s="17">
        <f t="shared" si="50"/>
        <v>5.5640133952287236</v>
      </c>
      <c r="CO43" s="17">
        <f t="shared" si="51"/>
        <v>0.38916214533162319</v>
      </c>
    </row>
    <row r="44" spans="24:93" x14ac:dyDescent="0.2">
      <c r="AA44" s="17">
        <f t="shared" si="70"/>
        <v>-4.5333333333333191E-2</v>
      </c>
      <c r="AB44" s="17">
        <f t="shared" si="56"/>
        <v>-2.8503808419969221E-2</v>
      </c>
      <c r="AC44" s="19">
        <f t="shared" si="57"/>
        <v>0.96957936708381198</v>
      </c>
      <c r="AD44" s="17">
        <f t="shared" si="58"/>
        <v>3.373654061605905E-5</v>
      </c>
      <c r="AE44" s="17">
        <f t="shared" si="59"/>
        <v>4.9769937894567308E-3</v>
      </c>
      <c r="AF44" s="17">
        <f t="shared" si="60"/>
        <v>7</v>
      </c>
      <c r="AG44" s="17">
        <f t="shared" si="61"/>
        <v>5</v>
      </c>
      <c r="AH44" s="17">
        <f t="shared" si="72"/>
        <v>-5000</v>
      </c>
      <c r="AI44" s="17">
        <f t="shared" si="72"/>
        <v>-5000</v>
      </c>
      <c r="AJ44" s="17">
        <f t="shared" si="72"/>
        <v>-5000</v>
      </c>
      <c r="AK44" s="17">
        <f t="shared" si="72"/>
        <v>-5000</v>
      </c>
      <c r="AL44" s="17">
        <f t="shared" si="72"/>
        <v>-5000</v>
      </c>
      <c r="AM44" s="17">
        <f t="shared" si="72"/>
        <v>-5000</v>
      </c>
      <c r="AN44" s="17">
        <f t="shared" si="72"/>
        <v>-4.5333333333333191E-2</v>
      </c>
      <c r="AO44" s="17">
        <v>42</v>
      </c>
      <c r="AP44" s="17">
        <f t="shared" si="62"/>
        <v>14</v>
      </c>
      <c r="AQ44" s="17">
        <f t="shared" si="63"/>
        <v>5</v>
      </c>
      <c r="AR44" s="17">
        <f t="shared" si="64"/>
        <v>13</v>
      </c>
      <c r="AS44" s="17">
        <f t="shared" si="65"/>
        <v>23</v>
      </c>
      <c r="AT44" s="17">
        <f t="shared" si="66"/>
        <v>43</v>
      </c>
      <c r="AU44" s="17">
        <f t="shared" si="67"/>
        <v>27</v>
      </c>
      <c r="AV44" s="17">
        <f t="shared" si="68"/>
        <v>21</v>
      </c>
      <c r="AW44" s="17">
        <f t="shared" si="18"/>
        <v>5.7666666666666808</v>
      </c>
      <c r="AX44" s="17" t="e">
        <f t="shared" ca="1" si="19"/>
        <v>#N/A</v>
      </c>
      <c r="AY44" s="17" t="e">
        <f t="shared" ca="1" si="20"/>
        <v>#N/A</v>
      </c>
      <c r="AZ44" s="17" t="e">
        <f t="shared" ca="1" si="21"/>
        <v>#N/A</v>
      </c>
      <c r="BA44" s="17" t="e">
        <f t="shared" ca="1" si="22"/>
        <v>#N/A</v>
      </c>
      <c r="BB44" s="17">
        <f t="shared" ca="1" si="23"/>
        <v>1.9230213330535575</v>
      </c>
      <c r="BC44" s="17" t="e">
        <f t="shared" ca="1" si="24"/>
        <v>#N/A</v>
      </c>
      <c r="BD44" s="17" t="e">
        <f t="shared" ca="1" si="25"/>
        <v>#N/A</v>
      </c>
      <c r="BE44" s="17">
        <v>0</v>
      </c>
      <c r="BG44" s="17">
        <v>11</v>
      </c>
      <c r="BH44" s="17">
        <f t="shared" si="26"/>
        <v>4.5552206411657026E-2</v>
      </c>
      <c r="BI44" s="17">
        <f t="shared" si="27"/>
        <v>14.855220641165703</v>
      </c>
      <c r="BJ44" s="17">
        <f t="shared" si="28"/>
        <v>1.1164891917694872E-4</v>
      </c>
      <c r="BK44" s="17">
        <f t="shared" si="29"/>
        <v>8.2645729472246063E-2</v>
      </c>
      <c r="BL44" s="17">
        <f t="shared" si="30"/>
        <v>1</v>
      </c>
      <c r="BM44" s="17">
        <f t="shared" si="31"/>
        <v>14.855220641165703</v>
      </c>
      <c r="BN44" s="17">
        <f t="shared" si="32"/>
        <v>-5000</v>
      </c>
      <c r="BO44" s="17">
        <f t="shared" si="71"/>
        <v>-5000</v>
      </c>
      <c r="BP44" s="17">
        <f t="shared" si="71"/>
        <v>-5000</v>
      </c>
      <c r="BQ44" s="17">
        <f t="shared" si="71"/>
        <v>-5000</v>
      </c>
      <c r="BR44" s="17">
        <f t="shared" si="71"/>
        <v>-5000</v>
      </c>
      <c r="BS44" s="17">
        <f t="shared" si="71"/>
        <v>-5000</v>
      </c>
      <c r="BT44" s="17">
        <v>42</v>
      </c>
      <c r="BU44" s="17">
        <f t="shared" si="33"/>
        <v>20</v>
      </c>
      <c r="BV44" s="17">
        <f t="shared" si="34"/>
        <v>14</v>
      </c>
      <c r="BW44" s="17">
        <f t="shared" si="35"/>
        <v>19</v>
      </c>
      <c r="BX44" s="17">
        <f t="shared" si="36"/>
        <v>9</v>
      </c>
      <c r="BY44" s="17">
        <f t="shared" si="37"/>
        <v>9</v>
      </c>
      <c r="BZ44" s="17">
        <f t="shared" si="38"/>
        <v>3</v>
      </c>
      <c r="CA44" s="17">
        <f t="shared" si="39"/>
        <v>12</v>
      </c>
      <c r="CB44" s="17">
        <f t="shared" si="40"/>
        <v>14.855220641165703</v>
      </c>
      <c r="CC44" s="17">
        <f t="shared" ca="1" si="41"/>
        <v>0.36725111095228308</v>
      </c>
      <c r="CD44" s="17" t="e">
        <f t="shared" ca="1" si="42"/>
        <v>#N/A</v>
      </c>
      <c r="CE44" s="17" t="e">
        <f t="shared" ca="1" si="43"/>
        <v>#N/A</v>
      </c>
      <c r="CF44" s="17" t="e">
        <f t="shared" ca="1" si="44"/>
        <v>#N/A</v>
      </c>
      <c r="CG44" s="17" t="e">
        <f t="shared" ca="1" si="45"/>
        <v>#N/A</v>
      </c>
      <c r="CH44" s="17" t="e">
        <f t="shared" ca="1" si="46"/>
        <v>#N/A</v>
      </c>
      <c r="CI44" s="17" t="e">
        <f t="shared" ca="1" si="47"/>
        <v>#N/A</v>
      </c>
      <c r="CJ44" s="17">
        <v>0</v>
      </c>
      <c r="CK44" s="17">
        <v>41</v>
      </c>
      <c r="CL44" s="17">
        <f t="shared" si="48"/>
        <v>7.845585965600157</v>
      </c>
      <c r="CM44" s="17">
        <f t="shared" si="49"/>
        <v>-0.42998091901260488</v>
      </c>
      <c r="CN44" s="17">
        <f t="shared" si="50"/>
        <v>6.9588633642668984</v>
      </c>
      <c r="CO44" s="17">
        <f t="shared" si="51"/>
        <v>-0.55565998739023725</v>
      </c>
    </row>
    <row r="45" spans="24:93" x14ac:dyDescent="0.2">
      <c r="X45" s="21">
        <v>0</v>
      </c>
      <c r="Y45" s="17">
        <f>-Y16*0.9</f>
        <v>-8.5500000000000007E-2</v>
      </c>
      <c r="AA45" s="17">
        <f t="shared" si="70"/>
        <v>-4.3999999999999859E-2</v>
      </c>
      <c r="AB45" s="17">
        <f t="shared" si="56"/>
        <v>-2.7665895304787847E-2</v>
      </c>
      <c r="AC45" s="19">
        <f t="shared" si="57"/>
        <v>0.14106464911077321</v>
      </c>
      <c r="AD45" s="17">
        <f t="shared" si="58"/>
        <v>5.8031893187497239E-4</v>
      </c>
      <c r="AE45" s="17">
        <f t="shared" si="59"/>
        <v>1.345625888861261E-6</v>
      </c>
      <c r="AF45" s="17">
        <f t="shared" si="60"/>
        <v>7</v>
      </c>
      <c r="AG45" s="17">
        <f t="shared" si="61"/>
        <v>7</v>
      </c>
      <c r="AH45" s="17">
        <f t="shared" si="72"/>
        <v>-5000</v>
      </c>
      <c r="AI45" s="17">
        <f t="shared" si="72"/>
        <v>-5000</v>
      </c>
      <c r="AJ45" s="17">
        <f t="shared" si="72"/>
        <v>-5000</v>
      </c>
      <c r="AK45" s="17">
        <f t="shared" si="72"/>
        <v>-5000</v>
      </c>
      <c r="AL45" s="17">
        <f t="shared" si="72"/>
        <v>-5000</v>
      </c>
      <c r="AM45" s="17">
        <f t="shared" si="72"/>
        <v>-5000</v>
      </c>
      <c r="AN45" s="17">
        <f t="shared" si="72"/>
        <v>-4.3999999999999859E-2</v>
      </c>
      <c r="AO45" s="17">
        <v>43</v>
      </c>
      <c r="AP45" s="17">
        <f t="shared" si="62"/>
        <v>14</v>
      </c>
      <c r="AQ45" s="17">
        <f t="shared" si="63"/>
        <v>5</v>
      </c>
      <c r="AR45" s="17">
        <f t="shared" si="64"/>
        <v>13</v>
      </c>
      <c r="AS45" s="17">
        <f t="shared" si="65"/>
        <v>23</v>
      </c>
      <c r="AT45" s="17">
        <f t="shared" si="66"/>
        <v>43</v>
      </c>
      <c r="AU45" s="17">
        <f t="shared" si="67"/>
        <v>27</v>
      </c>
      <c r="AV45" s="17">
        <f t="shared" si="68"/>
        <v>20</v>
      </c>
      <c r="AW45" s="17">
        <f t="shared" si="18"/>
        <v>5.9000000000000137</v>
      </c>
      <c r="AX45" s="17" t="e">
        <f t="shared" ca="1" si="19"/>
        <v>#N/A</v>
      </c>
      <c r="AY45" s="17" t="e">
        <f t="shared" ca="1" si="20"/>
        <v>#N/A</v>
      </c>
      <c r="AZ45" s="17" t="e">
        <f t="shared" ca="1" si="21"/>
        <v>#N/A</v>
      </c>
      <c r="BA45" s="17" t="e">
        <f t="shared" ca="1" si="22"/>
        <v>#N/A</v>
      </c>
      <c r="BB45" s="17">
        <f t="shared" ca="1" si="23"/>
        <v>-9.7031997798756855</v>
      </c>
      <c r="BC45" s="17" t="e">
        <f t="shared" ca="1" si="24"/>
        <v>#N/A</v>
      </c>
      <c r="BD45" s="17" t="e">
        <f t="shared" ca="1" si="25"/>
        <v>#N/A</v>
      </c>
      <c r="BE45" s="17">
        <v>0</v>
      </c>
      <c r="BG45" s="17">
        <v>12</v>
      </c>
      <c r="BH45" s="17">
        <f t="shared" si="26"/>
        <v>4.9694608753135E-2</v>
      </c>
      <c r="BI45" s="17">
        <f t="shared" si="27"/>
        <v>15.2694608753135</v>
      </c>
      <c r="BJ45" s="17">
        <f t="shared" si="28"/>
        <v>6.2694180917620612E-3</v>
      </c>
      <c r="BK45" s="17">
        <f t="shared" si="29"/>
        <v>0.2491727880999843</v>
      </c>
      <c r="BL45" s="17">
        <f t="shared" si="30"/>
        <v>4</v>
      </c>
      <c r="BM45" s="17">
        <f t="shared" si="31"/>
        <v>15.2694608753135</v>
      </c>
      <c r="BN45" s="17">
        <f t="shared" si="32"/>
        <v>-5000</v>
      </c>
      <c r="BO45" s="17">
        <f t="shared" si="71"/>
        <v>-5000</v>
      </c>
      <c r="BP45" s="17">
        <f t="shared" si="71"/>
        <v>15.2694608753135</v>
      </c>
      <c r="BQ45" s="17">
        <f t="shared" si="71"/>
        <v>-5000</v>
      </c>
      <c r="BR45" s="17">
        <f t="shared" si="71"/>
        <v>-5000</v>
      </c>
      <c r="BS45" s="17">
        <f t="shared" si="71"/>
        <v>-5000</v>
      </c>
      <c r="BT45" s="17">
        <v>43</v>
      </c>
      <c r="BU45" s="17">
        <f t="shared" si="33"/>
        <v>19</v>
      </c>
      <c r="BV45" s="17">
        <f t="shared" si="34"/>
        <v>14</v>
      </c>
      <c r="BW45" s="17">
        <f t="shared" si="35"/>
        <v>19</v>
      </c>
      <c r="BX45" s="17">
        <f t="shared" si="36"/>
        <v>4</v>
      </c>
      <c r="BY45" s="17">
        <f t="shared" si="37"/>
        <v>9</v>
      </c>
      <c r="BZ45" s="17">
        <f t="shared" si="38"/>
        <v>3</v>
      </c>
      <c r="CA45" s="17">
        <f t="shared" si="39"/>
        <v>12</v>
      </c>
      <c r="CB45" s="17">
        <f t="shared" si="40"/>
        <v>15.2694608753135</v>
      </c>
      <c r="CC45" s="17">
        <f t="shared" ca="1" si="41"/>
        <v>-4.933496740155309E-2</v>
      </c>
      <c r="CD45" s="17" t="e">
        <f t="shared" ca="1" si="42"/>
        <v>#N/A</v>
      </c>
      <c r="CE45" s="17" t="e">
        <f t="shared" ca="1" si="43"/>
        <v>#N/A</v>
      </c>
      <c r="CF45" s="17" t="e">
        <f t="shared" ca="1" si="44"/>
        <v>#N/A</v>
      </c>
      <c r="CG45" s="17" t="e">
        <f t="shared" ca="1" si="45"/>
        <v>#N/A</v>
      </c>
      <c r="CH45" s="17" t="e">
        <f t="shared" ca="1" si="46"/>
        <v>#N/A</v>
      </c>
      <c r="CI45" s="17" t="e">
        <f t="shared" ca="1" si="47"/>
        <v>#N/A</v>
      </c>
      <c r="CJ45" s="17">
        <v>0</v>
      </c>
      <c r="CK45" s="17">
        <v>42</v>
      </c>
      <c r="CL45" s="17">
        <f t="shared" si="48"/>
        <v>7.0303586445754291</v>
      </c>
      <c r="CM45" s="17">
        <f t="shared" si="49"/>
        <v>-0.72411681480957335</v>
      </c>
      <c r="CN45" s="17">
        <f t="shared" si="50"/>
        <v>8.8342053317472953</v>
      </c>
      <c r="CO45" s="17">
        <f t="shared" si="51"/>
        <v>-0.97171344580519603</v>
      </c>
    </row>
    <row r="46" spans="24:93" x14ac:dyDescent="0.2">
      <c r="X46" s="21">
        <v>20.2</v>
      </c>
      <c r="Y46" s="17">
        <f>Y45</f>
        <v>-8.5500000000000007E-2</v>
      </c>
      <c r="AA46" s="17">
        <f t="shared" si="70"/>
        <v>-4.2666666666666526E-2</v>
      </c>
      <c r="AB46" s="17">
        <f t="shared" si="56"/>
        <v>-2.6827943329537834E-2</v>
      </c>
      <c r="AC46" s="19">
        <f t="shared" si="57"/>
        <v>0.34281097825114887</v>
      </c>
      <c r="AD46" s="17">
        <f t="shared" si="58"/>
        <v>2.9096596006419851E-3</v>
      </c>
      <c r="AE46" s="17">
        <f t="shared" si="59"/>
        <v>2.5538459639924265E-4</v>
      </c>
      <c r="AF46" s="17">
        <f t="shared" si="60"/>
        <v>5</v>
      </c>
      <c r="AG46" s="17">
        <f t="shared" si="61"/>
        <v>7</v>
      </c>
      <c r="AH46" s="17">
        <f t="shared" si="72"/>
        <v>-5000</v>
      </c>
      <c r="AI46" s="17">
        <f t="shared" si="72"/>
        <v>-5000</v>
      </c>
      <c r="AJ46" s="17">
        <f t="shared" si="72"/>
        <v>-5000</v>
      </c>
      <c r="AK46" s="17">
        <f t="shared" si="72"/>
        <v>-5000</v>
      </c>
      <c r="AL46" s="17">
        <f t="shared" si="72"/>
        <v>-4.2666666666666526E-2</v>
      </c>
      <c r="AM46" s="17">
        <f t="shared" si="72"/>
        <v>-5000</v>
      </c>
      <c r="AN46" s="17">
        <f t="shared" si="72"/>
        <v>-5000</v>
      </c>
      <c r="AO46" s="17">
        <v>44</v>
      </c>
      <c r="AP46" s="17">
        <f t="shared" si="62"/>
        <v>14</v>
      </c>
      <c r="AQ46" s="17">
        <f t="shared" si="63"/>
        <v>5</v>
      </c>
      <c r="AR46" s="17">
        <f t="shared" si="64"/>
        <v>13</v>
      </c>
      <c r="AS46" s="17">
        <f t="shared" si="65"/>
        <v>23</v>
      </c>
      <c r="AT46" s="17">
        <f t="shared" si="66"/>
        <v>26</v>
      </c>
      <c r="AU46" s="17">
        <f t="shared" si="67"/>
        <v>27</v>
      </c>
      <c r="AV46" s="17">
        <f t="shared" si="68"/>
        <v>33</v>
      </c>
      <c r="AW46" s="17">
        <f t="shared" si="18"/>
        <v>6.0333333333333474</v>
      </c>
      <c r="AX46" s="17" t="e">
        <f t="shared" ca="1" si="19"/>
        <v>#N/A</v>
      </c>
      <c r="AY46" s="17" t="e">
        <f t="shared" ca="1" si="20"/>
        <v>#N/A</v>
      </c>
      <c r="AZ46" s="17" t="e">
        <f t="shared" ca="1" si="21"/>
        <v>#N/A</v>
      </c>
      <c r="BA46" s="17" t="e">
        <f t="shared" ca="1" si="22"/>
        <v>#N/A</v>
      </c>
      <c r="BB46" s="17" t="e">
        <f t="shared" ca="1" si="23"/>
        <v>#N/A</v>
      </c>
      <c r="BC46" s="17" t="e">
        <f t="shared" ca="1" si="24"/>
        <v>#N/A</v>
      </c>
      <c r="BD46" s="17" t="e">
        <f t="shared" ca="1" si="25"/>
        <v>#N/A</v>
      </c>
      <c r="BE46" s="17">
        <v>0</v>
      </c>
      <c r="BG46" s="17">
        <v>13</v>
      </c>
      <c r="BH46" s="17">
        <f t="shared" si="26"/>
        <v>5.3837348535446305E-2</v>
      </c>
      <c r="BI46" s="17">
        <f t="shared" si="27"/>
        <v>15.683734853544632</v>
      </c>
      <c r="BJ46" s="17">
        <f t="shared" si="28"/>
        <v>7.3678951917653928E-3</v>
      </c>
      <c r="BK46" s="17">
        <f t="shared" si="29"/>
        <v>0.26044170591051563</v>
      </c>
      <c r="BL46" s="17">
        <f t="shared" si="30"/>
        <v>5</v>
      </c>
      <c r="BM46" s="17">
        <f t="shared" si="31"/>
        <v>15.683734853544632</v>
      </c>
      <c r="BN46" s="17">
        <f t="shared" si="32"/>
        <v>-5000</v>
      </c>
      <c r="BO46" s="17">
        <f t="shared" si="71"/>
        <v>-5000</v>
      </c>
      <c r="BP46" s="17">
        <f t="shared" si="71"/>
        <v>-5000</v>
      </c>
      <c r="BQ46" s="17">
        <f t="shared" si="71"/>
        <v>15.683734853544632</v>
      </c>
      <c r="BR46" s="17">
        <f t="shared" si="71"/>
        <v>-5000</v>
      </c>
      <c r="BS46" s="17">
        <f t="shared" si="71"/>
        <v>-5000</v>
      </c>
      <c r="BT46" s="17">
        <v>44</v>
      </c>
      <c r="BU46" s="17">
        <f t="shared" si="33"/>
        <v>18</v>
      </c>
      <c r="BV46" s="17">
        <f t="shared" si="34"/>
        <v>14</v>
      </c>
      <c r="BW46" s="17">
        <f t="shared" si="35"/>
        <v>19</v>
      </c>
      <c r="BX46" s="17">
        <f t="shared" si="36"/>
        <v>9</v>
      </c>
      <c r="BY46" s="17">
        <f t="shared" si="37"/>
        <v>1</v>
      </c>
      <c r="BZ46" s="17">
        <f t="shared" si="38"/>
        <v>3</v>
      </c>
      <c r="CA46" s="17">
        <f t="shared" si="39"/>
        <v>12</v>
      </c>
      <c r="CB46" s="17">
        <f t="shared" si="40"/>
        <v>15.683734853544632</v>
      </c>
      <c r="CC46" s="17">
        <f t="shared" ca="1" si="41"/>
        <v>-0.47738102685237138</v>
      </c>
      <c r="CD46" s="17" t="e">
        <f t="shared" ca="1" si="42"/>
        <v>#N/A</v>
      </c>
      <c r="CE46" s="17" t="e">
        <f t="shared" ca="1" si="43"/>
        <v>#N/A</v>
      </c>
      <c r="CF46" s="17" t="e">
        <f t="shared" ca="1" si="44"/>
        <v>#N/A</v>
      </c>
      <c r="CG46" s="17" t="e">
        <f t="shared" ca="1" si="45"/>
        <v>#N/A</v>
      </c>
      <c r="CH46" s="17" t="e">
        <f t="shared" ca="1" si="46"/>
        <v>#N/A</v>
      </c>
      <c r="CI46" s="17" t="e">
        <f t="shared" ca="1" si="47"/>
        <v>#N/A</v>
      </c>
      <c r="CJ46" s="17">
        <v>0</v>
      </c>
      <c r="CK46" s="17">
        <v>43</v>
      </c>
      <c r="CL46" s="17">
        <f t="shared" si="48"/>
        <v>7.4557721404038855</v>
      </c>
      <c r="CM46" s="17">
        <f t="shared" si="49"/>
        <v>-0.35406725834964337</v>
      </c>
      <c r="CN46" s="17">
        <f t="shared" si="50"/>
        <v>10.374489851888564</v>
      </c>
      <c r="CO46" s="17">
        <f t="shared" si="51"/>
        <v>-0.49303114493828931</v>
      </c>
    </row>
    <row r="47" spans="24:93" x14ac:dyDescent="0.2">
      <c r="X47" s="21">
        <v>20.2</v>
      </c>
      <c r="Y47" s="17">
        <f>Y16</f>
        <v>9.5000000000000001E-2</v>
      </c>
      <c r="AA47" s="17">
        <f t="shared" si="70"/>
        <v>-4.1333333333333194E-2</v>
      </c>
      <c r="AB47" s="17">
        <f t="shared" si="56"/>
        <v>-2.5989953668354604E-2</v>
      </c>
      <c r="AC47" s="19">
        <f t="shared" si="57"/>
        <v>0.99574255727749683</v>
      </c>
      <c r="AD47" s="17">
        <f t="shared" si="58"/>
        <v>6.6299110357544927E-3</v>
      </c>
      <c r="AE47" s="17">
        <f t="shared" si="59"/>
        <v>7.9705666022004101E-2</v>
      </c>
      <c r="AF47" s="17">
        <f t="shared" si="60"/>
        <v>5</v>
      </c>
      <c r="AG47" s="17">
        <f t="shared" si="61"/>
        <v>3</v>
      </c>
      <c r="AH47" s="17">
        <f t="shared" si="72"/>
        <v>-5000</v>
      </c>
      <c r="AI47" s="17">
        <f t="shared" si="72"/>
        <v>-5000</v>
      </c>
      <c r="AJ47" s="17">
        <f t="shared" si="72"/>
        <v>-5000</v>
      </c>
      <c r="AK47" s="17">
        <f t="shared" si="72"/>
        <v>-5000</v>
      </c>
      <c r="AL47" s="17">
        <f t="shared" si="72"/>
        <v>-4.1333333333333194E-2</v>
      </c>
      <c r="AM47" s="17">
        <f t="shared" si="72"/>
        <v>-5000</v>
      </c>
      <c r="AN47" s="17">
        <f t="shared" si="72"/>
        <v>-5000</v>
      </c>
      <c r="AO47" s="17">
        <v>45</v>
      </c>
      <c r="AP47" s="17">
        <f t="shared" si="62"/>
        <v>14</v>
      </c>
      <c r="AQ47" s="17">
        <f t="shared" si="63"/>
        <v>5</v>
      </c>
      <c r="AR47" s="17">
        <f t="shared" si="64"/>
        <v>13</v>
      </c>
      <c r="AS47" s="17">
        <f t="shared" si="65"/>
        <v>23</v>
      </c>
      <c r="AT47" s="17">
        <f t="shared" si="66"/>
        <v>25</v>
      </c>
      <c r="AU47" s="17">
        <f t="shared" si="67"/>
        <v>27</v>
      </c>
      <c r="AV47" s="17">
        <f t="shared" si="68"/>
        <v>33</v>
      </c>
      <c r="AW47" s="17">
        <f t="shared" si="18"/>
        <v>6.1666666666666803</v>
      </c>
      <c r="AX47" s="17" t="e">
        <f t="shared" ca="1" si="19"/>
        <v>#N/A</v>
      </c>
      <c r="AY47" s="17" t="e">
        <f t="shared" ca="1" si="20"/>
        <v>#N/A</v>
      </c>
      <c r="AZ47" s="17" t="e">
        <f t="shared" ca="1" si="21"/>
        <v>#N/A</v>
      </c>
      <c r="BA47" s="17" t="e">
        <f t="shared" ca="1" si="22"/>
        <v>#N/A</v>
      </c>
      <c r="BB47" s="17" t="e">
        <f t="shared" ca="1" si="23"/>
        <v>#N/A</v>
      </c>
      <c r="BC47" s="17" t="e">
        <f t="shared" ca="1" si="24"/>
        <v>#N/A</v>
      </c>
      <c r="BD47" s="17" t="e">
        <f t="shared" ca="1" si="25"/>
        <v>#N/A</v>
      </c>
      <c r="BE47" s="17">
        <v>0</v>
      </c>
      <c r="BG47" s="17">
        <v>14</v>
      </c>
      <c r="BH47" s="17">
        <f t="shared" si="26"/>
        <v>5.7980453971735076E-2</v>
      </c>
      <c r="BI47" s="17">
        <f t="shared" si="27"/>
        <v>16.098045397173507</v>
      </c>
      <c r="BJ47" s="17">
        <f t="shared" si="28"/>
        <v>1.260755588842069E-3</v>
      </c>
      <c r="BK47" s="17">
        <f t="shared" si="29"/>
        <v>0.16056552436358346</v>
      </c>
      <c r="BL47" s="17">
        <f t="shared" si="30"/>
        <v>3</v>
      </c>
      <c r="BM47" s="17">
        <f t="shared" si="31"/>
        <v>16.098045397173507</v>
      </c>
      <c r="BN47" s="17">
        <f t="shared" si="32"/>
        <v>-5000</v>
      </c>
      <c r="BO47" s="17">
        <f t="shared" si="71"/>
        <v>16.098045397173507</v>
      </c>
      <c r="BP47" s="17">
        <f t="shared" si="71"/>
        <v>-5000</v>
      </c>
      <c r="BQ47" s="17">
        <f t="shared" si="71"/>
        <v>-5000</v>
      </c>
      <c r="BR47" s="17">
        <f t="shared" si="71"/>
        <v>-5000</v>
      </c>
      <c r="BS47" s="17">
        <f t="shared" si="71"/>
        <v>-5000</v>
      </c>
      <c r="BT47" s="17">
        <v>45</v>
      </c>
      <c r="BU47" s="17">
        <f t="shared" si="33"/>
        <v>17</v>
      </c>
      <c r="BV47" s="17">
        <f t="shared" si="34"/>
        <v>14</v>
      </c>
      <c r="BW47" s="17">
        <f t="shared" si="35"/>
        <v>8</v>
      </c>
      <c r="BX47" s="17">
        <f t="shared" si="36"/>
        <v>9</v>
      </c>
      <c r="BY47" s="17">
        <f t="shared" si="37"/>
        <v>9</v>
      </c>
      <c r="BZ47" s="17">
        <f t="shared" si="38"/>
        <v>3</v>
      </c>
      <c r="CA47" s="17">
        <f t="shared" si="39"/>
        <v>12</v>
      </c>
      <c r="CB47" s="17">
        <f t="shared" si="40"/>
        <v>16.098045397173507</v>
      </c>
      <c r="CC47" s="17">
        <f t="shared" ca="1" si="41"/>
        <v>-0.90260855352447289</v>
      </c>
      <c r="CD47" s="17" t="e">
        <f t="shared" ca="1" si="42"/>
        <v>#N/A</v>
      </c>
      <c r="CE47" s="17" t="e">
        <f t="shared" ca="1" si="43"/>
        <v>#N/A</v>
      </c>
      <c r="CF47" s="17" t="e">
        <f t="shared" ca="1" si="44"/>
        <v>#N/A</v>
      </c>
      <c r="CG47" s="17" t="e">
        <f t="shared" ca="1" si="45"/>
        <v>#N/A</v>
      </c>
      <c r="CH47" s="17" t="e">
        <f t="shared" ca="1" si="46"/>
        <v>#N/A</v>
      </c>
      <c r="CI47" s="17" t="e">
        <f t="shared" ca="1" si="47"/>
        <v>#N/A</v>
      </c>
      <c r="CJ47" s="17">
        <v>0</v>
      </c>
      <c r="CK47" s="17">
        <v>44</v>
      </c>
      <c r="CL47" s="17">
        <f t="shared" si="48"/>
        <v>8.5126406742484235</v>
      </c>
      <c r="CM47" s="17">
        <f t="shared" si="49"/>
        <v>0.28486316463631633</v>
      </c>
      <c r="CN47" s="17">
        <f t="shared" si="50"/>
        <v>11.147362559027879</v>
      </c>
      <c r="CO47" s="17">
        <f t="shared" si="51"/>
        <v>0.41149939609088099</v>
      </c>
    </row>
    <row r="48" spans="24:93" x14ac:dyDescent="0.2">
      <c r="X48" s="21">
        <f>X45</f>
        <v>0</v>
      </c>
      <c r="Y48" s="17">
        <f>Y47</f>
        <v>9.5000000000000001E-2</v>
      </c>
      <c r="AA48" s="17">
        <f t="shared" si="70"/>
        <v>-3.9999999999999862E-2</v>
      </c>
      <c r="AB48" s="17">
        <f t="shared" si="56"/>
        <v>-2.5151927495690913E-2</v>
      </c>
      <c r="AC48" s="19">
        <f t="shared" si="57"/>
        <v>0.22552171306842797</v>
      </c>
      <c r="AD48" s="17">
        <f t="shared" si="58"/>
        <v>1.0867884769817157E-2</v>
      </c>
      <c r="AE48" s="17">
        <f t="shared" si="59"/>
        <v>6.0815505568729113E-5</v>
      </c>
      <c r="AF48" s="17">
        <f t="shared" si="60"/>
        <v>4</v>
      </c>
      <c r="AG48" s="17">
        <f t="shared" si="61"/>
        <v>7</v>
      </c>
      <c r="AH48" s="17">
        <f t="shared" si="72"/>
        <v>-5000</v>
      </c>
      <c r="AI48" s="17">
        <f t="shared" si="72"/>
        <v>-5000</v>
      </c>
      <c r="AJ48" s="17">
        <f t="shared" si="72"/>
        <v>-5000</v>
      </c>
      <c r="AK48" s="17">
        <f t="shared" si="72"/>
        <v>-3.9999999999999862E-2</v>
      </c>
      <c r="AL48" s="17">
        <f t="shared" si="72"/>
        <v>-5000</v>
      </c>
      <c r="AM48" s="17">
        <f t="shared" si="72"/>
        <v>-5000</v>
      </c>
      <c r="AN48" s="17">
        <f t="shared" si="72"/>
        <v>-5000</v>
      </c>
      <c r="AO48" s="17">
        <v>46</v>
      </c>
      <c r="AP48" s="17">
        <f t="shared" si="62"/>
        <v>14</v>
      </c>
      <c r="AQ48" s="17">
        <f t="shared" si="63"/>
        <v>5</v>
      </c>
      <c r="AR48" s="17">
        <f t="shared" si="64"/>
        <v>13</v>
      </c>
      <c r="AS48" s="17">
        <f t="shared" si="65"/>
        <v>21</v>
      </c>
      <c r="AT48" s="17">
        <f t="shared" si="66"/>
        <v>43</v>
      </c>
      <c r="AU48" s="17">
        <f t="shared" si="67"/>
        <v>27</v>
      </c>
      <c r="AV48" s="17">
        <f t="shared" si="68"/>
        <v>33</v>
      </c>
      <c r="AW48" s="17">
        <f t="shared" si="18"/>
        <v>6.300000000000014</v>
      </c>
      <c r="AX48" s="17" t="e">
        <f t="shared" ca="1" si="19"/>
        <v>#N/A</v>
      </c>
      <c r="AY48" s="17" t="e">
        <f t="shared" ca="1" si="20"/>
        <v>#N/A</v>
      </c>
      <c r="AZ48" s="17" t="e">
        <f t="shared" ca="1" si="21"/>
        <v>#N/A</v>
      </c>
      <c r="BA48" s="17" t="e">
        <f t="shared" ca="1" si="22"/>
        <v>#N/A</v>
      </c>
      <c r="BB48" s="17" t="e">
        <f t="shared" ca="1" si="23"/>
        <v>#N/A</v>
      </c>
      <c r="BC48" s="17" t="e">
        <f t="shared" ca="1" si="24"/>
        <v>#N/A</v>
      </c>
      <c r="BD48" s="17" t="e">
        <f t="shared" ca="1" si="25"/>
        <v>#N/A</v>
      </c>
      <c r="BE48" s="17">
        <v>0</v>
      </c>
      <c r="BG48" s="17">
        <v>15</v>
      </c>
      <c r="BH48" s="17">
        <f t="shared" si="26"/>
        <v>6.2123953297531245E-2</v>
      </c>
      <c r="BI48" s="17">
        <f t="shared" si="27"/>
        <v>16.512395329753126</v>
      </c>
      <c r="BJ48" s="17">
        <f t="shared" si="28"/>
        <v>9.8604792528583026E-4</v>
      </c>
      <c r="BK48" s="17">
        <f t="shared" si="29"/>
        <v>0.15011027391420828</v>
      </c>
      <c r="BL48" s="17">
        <f t="shared" si="30"/>
        <v>3</v>
      </c>
      <c r="BM48" s="17">
        <f t="shared" si="31"/>
        <v>16.512395329753126</v>
      </c>
      <c r="BN48" s="17">
        <f t="shared" si="32"/>
        <v>-5000</v>
      </c>
      <c r="BO48" s="17">
        <f t="shared" si="71"/>
        <v>16.512395329753126</v>
      </c>
      <c r="BP48" s="17">
        <f t="shared" si="71"/>
        <v>-5000</v>
      </c>
      <c r="BQ48" s="17">
        <f t="shared" si="71"/>
        <v>-5000</v>
      </c>
      <c r="BR48" s="17">
        <f t="shared" si="71"/>
        <v>-5000</v>
      </c>
      <c r="BS48" s="17">
        <f t="shared" si="71"/>
        <v>-5000</v>
      </c>
      <c r="BT48" s="17">
        <v>46</v>
      </c>
      <c r="BU48" s="17">
        <f t="shared" si="33"/>
        <v>16</v>
      </c>
      <c r="BV48" s="17">
        <f t="shared" si="34"/>
        <v>14</v>
      </c>
      <c r="BW48" s="17">
        <f t="shared" si="35"/>
        <v>7</v>
      </c>
      <c r="BX48" s="17">
        <f t="shared" si="36"/>
        <v>9</v>
      </c>
      <c r="BY48" s="17">
        <f t="shared" si="37"/>
        <v>9</v>
      </c>
      <c r="BZ48" s="17">
        <f t="shared" si="38"/>
        <v>3</v>
      </c>
      <c r="CA48" s="17">
        <f t="shared" si="39"/>
        <v>12</v>
      </c>
      <c r="CB48" s="17">
        <f t="shared" si="40"/>
        <v>16.512395329753126</v>
      </c>
      <c r="CC48" s="17">
        <f t="shared" ca="1" si="41"/>
        <v>-1.3086211230115858</v>
      </c>
      <c r="CD48" s="17" t="e">
        <f t="shared" ca="1" si="42"/>
        <v>#N/A</v>
      </c>
      <c r="CE48" s="17" t="e">
        <f t="shared" ca="1" si="43"/>
        <v>#N/A</v>
      </c>
      <c r="CF48" s="17" t="e">
        <f t="shared" ca="1" si="44"/>
        <v>#N/A</v>
      </c>
      <c r="CG48" s="17" t="e">
        <f t="shared" ca="1" si="45"/>
        <v>#N/A</v>
      </c>
      <c r="CH48" s="17" t="e">
        <f t="shared" ca="1" si="46"/>
        <v>#N/A</v>
      </c>
      <c r="CI48" s="17" t="e">
        <f t="shared" ca="1" si="47"/>
        <v>#N/A</v>
      </c>
      <c r="CJ48" s="17">
        <v>0</v>
      </c>
      <c r="CK48" s="17">
        <v>45</v>
      </c>
      <c r="CL48" s="17">
        <f t="shared" si="48"/>
        <v>9.5332377081100539</v>
      </c>
      <c r="CM48" s="17">
        <f t="shared" si="49"/>
        <v>0.60239291073291468</v>
      </c>
      <c r="CN48" s="17">
        <f t="shared" si="50"/>
        <v>11.130977228160566</v>
      </c>
      <c r="CO48" s="17">
        <f t="shared" si="51"/>
        <v>0.90287752750680006</v>
      </c>
    </row>
    <row r="49" spans="24:93" x14ac:dyDescent="0.2">
      <c r="AA49" s="17">
        <f t="shared" si="70"/>
        <v>-3.866666666666653E-2</v>
      </c>
      <c r="AB49" s="17">
        <f t="shared" si="56"/>
        <v>-2.4313865986306984E-2</v>
      </c>
      <c r="AC49" s="19">
        <f t="shared" si="57"/>
        <v>0.24334869445835708</v>
      </c>
      <c r="AD49" s="17">
        <f t="shared" si="58"/>
        <v>1.4478799149777649E-2</v>
      </c>
      <c r="AE49" s="17">
        <f t="shared" si="59"/>
        <v>1.0268603267452091E-4</v>
      </c>
      <c r="AF49" s="17">
        <f t="shared" si="60"/>
        <v>4</v>
      </c>
      <c r="AG49" s="17">
        <f t="shared" si="61"/>
        <v>7</v>
      </c>
      <c r="AH49" s="17">
        <f t="shared" si="72"/>
        <v>-5000</v>
      </c>
      <c r="AI49" s="17">
        <f t="shared" si="72"/>
        <v>-5000</v>
      </c>
      <c r="AJ49" s="17">
        <f t="shared" si="72"/>
        <v>-5000</v>
      </c>
      <c r="AK49" s="17">
        <f t="shared" si="72"/>
        <v>-3.866666666666653E-2</v>
      </c>
      <c r="AL49" s="17">
        <f t="shared" si="72"/>
        <v>-5000</v>
      </c>
      <c r="AM49" s="17">
        <f t="shared" si="72"/>
        <v>-5000</v>
      </c>
      <c r="AN49" s="17">
        <f t="shared" si="72"/>
        <v>-5000</v>
      </c>
      <c r="AO49" s="17">
        <v>47</v>
      </c>
      <c r="AP49" s="17">
        <f t="shared" si="62"/>
        <v>14</v>
      </c>
      <c r="AQ49" s="17">
        <f t="shared" si="63"/>
        <v>5</v>
      </c>
      <c r="AR49" s="17">
        <f t="shared" si="64"/>
        <v>13</v>
      </c>
      <c r="AS49" s="17">
        <f t="shared" si="65"/>
        <v>20</v>
      </c>
      <c r="AT49" s="17">
        <f t="shared" si="66"/>
        <v>43</v>
      </c>
      <c r="AU49" s="17">
        <f t="shared" si="67"/>
        <v>27</v>
      </c>
      <c r="AV49" s="17">
        <f t="shared" si="68"/>
        <v>33</v>
      </c>
      <c r="AW49" s="17">
        <f t="shared" si="18"/>
        <v>6.4333333333333469</v>
      </c>
      <c r="AX49" s="17" t="e">
        <f t="shared" ca="1" si="19"/>
        <v>#N/A</v>
      </c>
      <c r="AY49" s="17" t="e">
        <f t="shared" ca="1" si="20"/>
        <v>#N/A</v>
      </c>
      <c r="AZ49" s="17" t="e">
        <f t="shared" ca="1" si="21"/>
        <v>#N/A</v>
      </c>
      <c r="BA49" s="17" t="e">
        <f t="shared" ca="1" si="22"/>
        <v>#N/A</v>
      </c>
      <c r="BB49" s="17" t="e">
        <f t="shared" ca="1" si="23"/>
        <v>#N/A</v>
      </c>
      <c r="BC49" s="17" t="e">
        <f t="shared" ca="1" si="24"/>
        <v>#N/A</v>
      </c>
      <c r="BD49" s="17" t="e">
        <f t="shared" ca="1" si="25"/>
        <v>#N/A</v>
      </c>
      <c r="BE49" s="17">
        <v>0</v>
      </c>
      <c r="BG49" s="17">
        <v>16</v>
      </c>
      <c r="BH49" s="17">
        <f t="shared" si="26"/>
        <v>6.6267874772490784E-2</v>
      </c>
      <c r="BI49" s="17">
        <f t="shared" si="27"/>
        <v>16.926787477249079</v>
      </c>
      <c r="BJ49" s="17">
        <f t="shared" si="28"/>
        <v>4.7974901198533527E-3</v>
      </c>
      <c r="BK49" s="17">
        <f t="shared" si="29"/>
        <v>0.23155885543945293</v>
      </c>
      <c r="BL49" s="17">
        <f t="shared" si="30"/>
        <v>4</v>
      </c>
      <c r="BM49" s="17">
        <f t="shared" si="31"/>
        <v>16.926787477249079</v>
      </c>
      <c r="BN49" s="17">
        <f t="shared" si="32"/>
        <v>-5000</v>
      </c>
      <c r="BO49" s="17">
        <f t="shared" si="71"/>
        <v>-5000</v>
      </c>
      <c r="BP49" s="17">
        <f t="shared" si="71"/>
        <v>16.926787477249079</v>
      </c>
      <c r="BQ49" s="17">
        <f t="shared" si="71"/>
        <v>-5000</v>
      </c>
      <c r="BR49" s="17">
        <f t="shared" si="71"/>
        <v>-5000</v>
      </c>
      <c r="BS49" s="17">
        <f t="shared" si="71"/>
        <v>-5000</v>
      </c>
      <c r="BT49" s="17">
        <v>47</v>
      </c>
      <c r="BU49" s="17">
        <f t="shared" si="33"/>
        <v>15</v>
      </c>
      <c r="BV49" s="17">
        <f t="shared" si="34"/>
        <v>14</v>
      </c>
      <c r="BW49" s="17">
        <f t="shared" si="35"/>
        <v>19</v>
      </c>
      <c r="BX49" s="17">
        <f t="shared" si="36"/>
        <v>3</v>
      </c>
      <c r="BY49" s="17">
        <f t="shared" si="37"/>
        <v>9</v>
      </c>
      <c r="BZ49" s="17">
        <f t="shared" si="38"/>
        <v>3</v>
      </c>
      <c r="CA49" s="17">
        <f t="shared" si="39"/>
        <v>12</v>
      </c>
      <c r="CB49" s="17">
        <f t="shared" si="40"/>
        <v>16.926787477249079</v>
      </c>
      <c r="CC49" s="17">
        <f t="shared" ca="1" si="41"/>
        <v>-1.715662133192754</v>
      </c>
      <c r="CD49" s="17" t="e">
        <f t="shared" ca="1" si="42"/>
        <v>#N/A</v>
      </c>
      <c r="CE49" s="17" t="e">
        <f t="shared" ca="1" si="43"/>
        <v>#N/A</v>
      </c>
      <c r="CF49" s="17" t="e">
        <f t="shared" ca="1" si="44"/>
        <v>#N/A</v>
      </c>
      <c r="CG49" s="17" t="e">
        <f t="shared" ca="1" si="45"/>
        <v>#N/A</v>
      </c>
      <c r="CH49" s="17" t="e">
        <f t="shared" ca="1" si="46"/>
        <v>#N/A</v>
      </c>
      <c r="CI49" s="17" t="e">
        <f t="shared" ca="1" si="47"/>
        <v>#N/A</v>
      </c>
      <c r="CJ49" s="17">
        <v>0</v>
      </c>
      <c r="CK49" s="17">
        <v>46</v>
      </c>
      <c r="CL49" s="17">
        <f t="shared" si="48"/>
        <v>10.062069242643</v>
      </c>
      <c r="CM49" s="17">
        <f t="shared" si="49"/>
        <v>0.35872187686745699</v>
      </c>
      <c r="CN49" s="17">
        <f t="shared" si="50"/>
        <v>10.595544886734235</v>
      </c>
      <c r="CO49" s="17">
        <f t="shared" si="51"/>
        <v>0.55818660440547674</v>
      </c>
    </row>
    <row r="50" spans="24:93" x14ac:dyDescent="0.2">
      <c r="AA50" s="17">
        <f t="shared" si="70"/>
        <v>-3.7333333333333198E-2</v>
      </c>
      <c r="AB50" s="17">
        <f t="shared" si="56"/>
        <v>-2.3475770315260665E-2</v>
      </c>
      <c r="AC50" s="19">
        <f t="shared" si="57"/>
        <v>0.99805412643414126</v>
      </c>
      <c r="AD50" s="17">
        <f t="shared" si="58"/>
        <v>1.6368313485905246E-2</v>
      </c>
      <c r="AE50" s="17">
        <f t="shared" si="59"/>
        <v>0.12669878199723972</v>
      </c>
      <c r="AF50" s="17">
        <f t="shared" si="60"/>
        <v>4</v>
      </c>
      <c r="AG50" s="17">
        <f t="shared" si="61"/>
        <v>2</v>
      </c>
      <c r="AH50" s="17">
        <f t="shared" si="72"/>
        <v>-5000</v>
      </c>
      <c r="AI50" s="17">
        <f t="shared" si="72"/>
        <v>-5000</v>
      </c>
      <c r="AJ50" s="17">
        <f t="shared" si="72"/>
        <v>-5000</v>
      </c>
      <c r="AK50" s="17">
        <f t="shared" si="72"/>
        <v>-3.7333333333333198E-2</v>
      </c>
      <c r="AL50" s="17">
        <f t="shared" si="72"/>
        <v>-5000</v>
      </c>
      <c r="AM50" s="17">
        <f t="shared" si="72"/>
        <v>-5000</v>
      </c>
      <c r="AN50" s="17">
        <f t="shared" si="72"/>
        <v>-5000</v>
      </c>
      <c r="AO50" s="17">
        <v>48</v>
      </c>
      <c r="AP50" s="17">
        <f t="shared" si="62"/>
        <v>14</v>
      </c>
      <c r="AQ50" s="17">
        <f t="shared" si="63"/>
        <v>5</v>
      </c>
      <c r="AR50" s="17">
        <f t="shared" si="64"/>
        <v>13</v>
      </c>
      <c r="AS50" s="17">
        <f t="shared" si="65"/>
        <v>19</v>
      </c>
      <c r="AT50" s="17">
        <f t="shared" si="66"/>
        <v>43</v>
      </c>
      <c r="AU50" s="17">
        <f t="shared" si="67"/>
        <v>27</v>
      </c>
      <c r="AV50" s="17">
        <f t="shared" si="68"/>
        <v>33</v>
      </c>
      <c r="AW50" s="17">
        <f t="shared" si="18"/>
        <v>6.5666666666666798</v>
      </c>
      <c r="AX50" s="17" t="e">
        <f t="shared" ca="1" si="19"/>
        <v>#N/A</v>
      </c>
      <c r="AY50" s="17" t="e">
        <f t="shared" ca="1" si="20"/>
        <v>#N/A</v>
      </c>
      <c r="AZ50" s="17" t="e">
        <f t="shared" ca="1" si="21"/>
        <v>#N/A</v>
      </c>
      <c r="BA50" s="17" t="e">
        <f t="shared" ca="1" si="22"/>
        <v>#N/A</v>
      </c>
      <c r="BB50" s="17" t="e">
        <f t="shared" ca="1" si="23"/>
        <v>#N/A</v>
      </c>
      <c r="BC50" s="17" t="e">
        <f t="shared" ca="1" si="24"/>
        <v>#N/A</v>
      </c>
      <c r="BD50" s="17" t="e">
        <f t="shared" ca="1" si="25"/>
        <v>#N/A</v>
      </c>
      <c r="BE50" s="17">
        <v>0</v>
      </c>
      <c r="BG50" s="17">
        <v>17</v>
      </c>
      <c r="BH50" s="17">
        <f t="shared" si="26"/>
        <v>7.0412246682140342E-2</v>
      </c>
      <c r="BI50" s="17">
        <f t="shared" si="27"/>
        <v>17.341224668214036</v>
      </c>
      <c r="BJ50" s="17">
        <f t="shared" si="28"/>
        <v>3.236701574404869E-3</v>
      </c>
      <c r="BK50" s="17">
        <f t="shared" si="29"/>
        <v>0.20789131433105365</v>
      </c>
      <c r="BL50" s="17">
        <f t="shared" si="30"/>
        <v>4</v>
      </c>
      <c r="BM50" s="17">
        <f t="shared" si="31"/>
        <v>17.341224668214036</v>
      </c>
      <c r="BN50" s="17">
        <f t="shared" si="32"/>
        <v>-5000</v>
      </c>
      <c r="BO50" s="17">
        <f t="shared" si="71"/>
        <v>-5000</v>
      </c>
      <c r="BP50" s="17">
        <f t="shared" si="71"/>
        <v>17.341224668214036</v>
      </c>
      <c r="BQ50" s="17">
        <f t="shared" si="71"/>
        <v>-5000</v>
      </c>
      <c r="BR50" s="17">
        <f t="shared" si="71"/>
        <v>-5000</v>
      </c>
      <c r="BS50" s="17">
        <f t="shared" si="71"/>
        <v>-5000</v>
      </c>
      <c r="BT50" s="17">
        <v>48</v>
      </c>
      <c r="BU50" s="17">
        <f t="shared" si="33"/>
        <v>14</v>
      </c>
      <c r="BV50" s="17">
        <f t="shared" si="34"/>
        <v>14</v>
      </c>
      <c r="BW50" s="17">
        <f t="shared" si="35"/>
        <v>19</v>
      </c>
      <c r="BX50" s="17">
        <f t="shared" si="36"/>
        <v>2</v>
      </c>
      <c r="BY50" s="17">
        <f t="shared" si="37"/>
        <v>9</v>
      </c>
      <c r="BZ50" s="17">
        <f t="shared" si="38"/>
        <v>3</v>
      </c>
      <c r="CA50" s="17">
        <f t="shared" si="39"/>
        <v>12</v>
      </c>
      <c r="CB50" s="17">
        <f t="shared" si="40"/>
        <v>17.341224668214036</v>
      </c>
      <c r="CC50" s="17">
        <f t="shared" ca="1" si="41"/>
        <v>-2.1146067570596827</v>
      </c>
      <c r="CD50" s="17" t="e">
        <f t="shared" ca="1" si="42"/>
        <v>#N/A</v>
      </c>
      <c r="CE50" s="17" t="e">
        <f t="shared" ca="1" si="43"/>
        <v>#N/A</v>
      </c>
      <c r="CF50" s="17" t="e">
        <f t="shared" ca="1" si="44"/>
        <v>#N/A</v>
      </c>
      <c r="CG50" s="17" t="e">
        <f t="shared" ca="1" si="45"/>
        <v>#N/A</v>
      </c>
      <c r="CH50" s="17" t="e">
        <f t="shared" ca="1" si="46"/>
        <v>#N/A</v>
      </c>
      <c r="CI50" s="17" t="e">
        <f t="shared" ca="1" si="47"/>
        <v>#N/A</v>
      </c>
      <c r="CJ50" s="17">
        <v>0</v>
      </c>
      <c r="CK50" s="17">
        <v>47</v>
      </c>
      <c r="CL50" s="17">
        <f t="shared" si="48"/>
        <v>9.9602188516148367</v>
      </c>
      <c r="CM50" s="17">
        <f t="shared" si="49"/>
        <v>-0.16390376549949118</v>
      </c>
      <c r="CN50" s="17">
        <f t="shared" si="50"/>
        <v>9.932415716876525</v>
      </c>
      <c r="CO50" s="17">
        <f t="shared" si="51"/>
        <v>-0.265051275518701</v>
      </c>
    </row>
    <row r="51" spans="24:93" x14ac:dyDescent="0.2">
      <c r="AA51" s="17">
        <f t="shared" si="70"/>
        <v>-3.5999999999999865E-2</v>
      </c>
      <c r="AB51" s="17">
        <f t="shared" si="56"/>
        <v>-2.2637641657897559E-2</v>
      </c>
      <c r="AC51" s="19">
        <f t="shared" si="57"/>
        <v>0.32262694831388838</v>
      </c>
      <c r="AD51" s="17">
        <f t="shared" si="58"/>
        <v>1.5844313792229128E-2</v>
      </c>
      <c r="AE51" s="17">
        <f t="shared" si="59"/>
        <v>4.3998707466417981E-4</v>
      </c>
      <c r="AF51" s="17">
        <f t="shared" si="60"/>
        <v>4</v>
      </c>
      <c r="AG51" s="17">
        <f t="shared" si="61"/>
        <v>7</v>
      </c>
      <c r="AH51" s="17">
        <f t="shared" si="72"/>
        <v>-5000</v>
      </c>
      <c r="AI51" s="17">
        <f t="shared" si="72"/>
        <v>-5000</v>
      </c>
      <c r="AJ51" s="17">
        <f t="shared" si="72"/>
        <v>-5000</v>
      </c>
      <c r="AK51" s="17">
        <f t="shared" si="72"/>
        <v>-3.5999999999999865E-2</v>
      </c>
      <c r="AL51" s="17">
        <f t="shared" si="72"/>
        <v>-5000</v>
      </c>
      <c r="AM51" s="17">
        <f t="shared" si="72"/>
        <v>-5000</v>
      </c>
      <c r="AN51" s="17">
        <f t="shared" si="72"/>
        <v>-5000</v>
      </c>
      <c r="AO51" s="17">
        <v>49</v>
      </c>
      <c r="AP51" s="17">
        <f t="shared" si="62"/>
        <v>14</v>
      </c>
      <c r="AQ51" s="17">
        <f t="shared" si="63"/>
        <v>5</v>
      </c>
      <c r="AR51" s="17">
        <f t="shared" si="64"/>
        <v>13</v>
      </c>
      <c r="AS51" s="17">
        <f t="shared" si="65"/>
        <v>18</v>
      </c>
      <c r="AT51" s="17">
        <f t="shared" si="66"/>
        <v>43</v>
      </c>
      <c r="AU51" s="17">
        <f t="shared" si="67"/>
        <v>27</v>
      </c>
      <c r="AV51" s="17">
        <f t="shared" si="68"/>
        <v>33</v>
      </c>
      <c r="AW51" s="17">
        <f t="shared" si="18"/>
        <v>6.7000000000000135</v>
      </c>
      <c r="AX51" s="17" t="e">
        <f t="shared" ca="1" si="19"/>
        <v>#N/A</v>
      </c>
      <c r="AY51" s="17" t="e">
        <f t="shared" ca="1" si="20"/>
        <v>#N/A</v>
      </c>
      <c r="AZ51" s="17" t="e">
        <f t="shared" ca="1" si="21"/>
        <v>#N/A</v>
      </c>
      <c r="BA51" s="17" t="e">
        <f t="shared" ca="1" si="22"/>
        <v>#N/A</v>
      </c>
      <c r="BB51" s="17" t="e">
        <f t="shared" ca="1" si="23"/>
        <v>#N/A</v>
      </c>
      <c r="BC51" s="17" t="e">
        <f t="shared" ca="1" si="24"/>
        <v>#N/A</v>
      </c>
      <c r="BD51" s="17" t="e">
        <f t="shared" ca="1" si="25"/>
        <v>#N/A</v>
      </c>
      <c r="BE51" s="17">
        <v>0</v>
      </c>
      <c r="BG51" s="17">
        <v>18</v>
      </c>
      <c r="BH51" s="17">
        <f t="shared" si="26"/>
        <v>7.4557097339626038E-2</v>
      </c>
      <c r="BI51" s="17">
        <f t="shared" si="27"/>
        <v>17.755709733962604</v>
      </c>
      <c r="BJ51" s="17">
        <f t="shared" si="28"/>
        <v>6.6876796509724592E-5</v>
      </c>
      <c r="BK51" s="17">
        <f t="shared" si="29"/>
        <v>7.181908247604693E-2</v>
      </c>
      <c r="BL51" s="17">
        <f t="shared" si="30"/>
        <v>1</v>
      </c>
      <c r="BM51" s="17">
        <f t="shared" si="31"/>
        <v>17.755709733962604</v>
      </c>
      <c r="BN51" s="17">
        <f t="shared" si="32"/>
        <v>-5000</v>
      </c>
      <c r="BO51" s="17">
        <f t="shared" si="71"/>
        <v>-5000</v>
      </c>
      <c r="BP51" s="17">
        <f t="shared" si="71"/>
        <v>-5000</v>
      </c>
      <c r="BQ51" s="17">
        <f t="shared" si="71"/>
        <v>-5000</v>
      </c>
      <c r="BR51" s="17">
        <f t="shared" si="71"/>
        <v>-5000</v>
      </c>
      <c r="BS51" s="17">
        <f t="shared" si="71"/>
        <v>-5000</v>
      </c>
      <c r="BT51" s="17">
        <v>49</v>
      </c>
      <c r="BU51" s="17">
        <f t="shared" si="33"/>
        <v>13</v>
      </c>
      <c r="BV51" s="17">
        <f t="shared" si="34"/>
        <v>14</v>
      </c>
      <c r="BW51" s="17">
        <f t="shared" si="35"/>
        <v>19</v>
      </c>
      <c r="BX51" s="17">
        <f t="shared" si="36"/>
        <v>9</v>
      </c>
      <c r="BY51" s="17">
        <f t="shared" si="37"/>
        <v>9</v>
      </c>
      <c r="BZ51" s="17">
        <f t="shared" si="38"/>
        <v>3</v>
      </c>
      <c r="CA51" s="17">
        <f t="shared" si="39"/>
        <v>12</v>
      </c>
      <c r="CB51" s="17">
        <f t="shared" si="40"/>
        <v>17.755709733962604</v>
      </c>
      <c r="CC51" s="17">
        <f t="shared" ca="1" si="41"/>
        <v>-500.01792988229846</v>
      </c>
      <c r="CD51" s="17" t="e">
        <f t="shared" ca="1" si="42"/>
        <v>#N/A</v>
      </c>
      <c r="CE51" s="17" t="e">
        <f t="shared" ca="1" si="43"/>
        <v>#N/A</v>
      </c>
      <c r="CF51" s="17" t="e">
        <f t="shared" ca="1" si="44"/>
        <v>#N/A</v>
      </c>
      <c r="CG51" s="17" t="e">
        <f t="shared" ca="1" si="45"/>
        <v>#N/A</v>
      </c>
      <c r="CH51" s="17" t="e">
        <f t="shared" ca="1" si="46"/>
        <v>#N/A</v>
      </c>
      <c r="CI51" s="17" t="e">
        <f t="shared" ca="1" si="47"/>
        <v>#N/A</v>
      </c>
      <c r="CJ51" s="17">
        <v>0</v>
      </c>
      <c r="CK51" s="17">
        <v>48</v>
      </c>
      <c r="CL51" s="17">
        <f t="shared" si="48"/>
        <v>9.3703954275961792</v>
      </c>
      <c r="CM51" s="17">
        <f t="shared" si="49"/>
        <v>-0.4744725064577523</v>
      </c>
      <c r="CN51" s="17">
        <f t="shared" si="50"/>
        <v>9.5011881401021441</v>
      </c>
      <c r="CO51" s="17">
        <f t="shared" si="51"/>
        <v>-0.79858687907210402</v>
      </c>
    </row>
    <row r="52" spans="24:93" x14ac:dyDescent="0.2">
      <c r="AA52" s="17">
        <f t="shared" si="70"/>
        <v>-3.4666666666666533E-2</v>
      </c>
      <c r="AB52" s="17">
        <f t="shared" si="56"/>
        <v>-2.1799481189841177E-2</v>
      </c>
      <c r="AC52" s="19">
        <f t="shared" si="57"/>
        <v>0.15657593351350821</v>
      </c>
      <c r="AD52" s="17">
        <f t="shared" si="58"/>
        <v>1.2896286321012047E-2</v>
      </c>
      <c r="AE52" s="17">
        <f t="shared" si="59"/>
        <v>1.068703869053268E-5</v>
      </c>
      <c r="AF52" s="17">
        <f t="shared" si="60"/>
        <v>4</v>
      </c>
      <c r="AG52" s="17">
        <f t="shared" si="61"/>
        <v>7</v>
      </c>
      <c r="AH52" s="17">
        <f t="shared" si="72"/>
        <v>-5000</v>
      </c>
      <c r="AI52" s="17">
        <f t="shared" si="72"/>
        <v>-5000</v>
      </c>
      <c r="AJ52" s="17">
        <f t="shared" si="72"/>
        <v>-5000</v>
      </c>
      <c r="AK52" s="17">
        <f t="shared" si="72"/>
        <v>-3.4666666666666533E-2</v>
      </c>
      <c r="AL52" s="17">
        <f t="shared" si="72"/>
        <v>-5000</v>
      </c>
      <c r="AM52" s="17">
        <f t="shared" si="72"/>
        <v>-5000</v>
      </c>
      <c r="AN52" s="17">
        <f t="shared" si="72"/>
        <v>-5000</v>
      </c>
      <c r="AO52" s="17">
        <v>50</v>
      </c>
      <c r="AP52" s="17">
        <f t="shared" si="62"/>
        <v>14</v>
      </c>
      <c r="AQ52" s="17">
        <f t="shared" si="63"/>
        <v>5</v>
      </c>
      <c r="AR52" s="17">
        <f t="shared" si="64"/>
        <v>13</v>
      </c>
      <c r="AS52" s="17">
        <f t="shared" si="65"/>
        <v>17</v>
      </c>
      <c r="AT52" s="17">
        <f t="shared" si="66"/>
        <v>43</v>
      </c>
      <c r="AU52" s="17">
        <f t="shared" si="67"/>
        <v>27</v>
      </c>
      <c r="AV52" s="17">
        <f t="shared" si="68"/>
        <v>33</v>
      </c>
      <c r="AW52" s="17">
        <f t="shared" si="18"/>
        <v>6.8333333333333464</v>
      </c>
      <c r="AX52" s="17" t="e">
        <f t="shared" ca="1" si="19"/>
        <v>#N/A</v>
      </c>
      <c r="AY52" s="17" t="e">
        <f t="shared" ca="1" si="20"/>
        <v>#N/A</v>
      </c>
      <c r="AZ52" s="17" t="e">
        <f t="shared" ca="1" si="21"/>
        <v>#N/A</v>
      </c>
      <c r="BA52" s="17" t="e">
        <f t="shared" ca="1" si="22"/>
        <v>#N/A</v>
      </c>
      <c r="BB52" s="17" t="e">
        <f t="shared" ca="1" si="23"/>
        <v>#N/A</v>
      </c>
      <c r="BC52" s="17" t="e">
        <f t="shared" ca="1" si="24"/>
        <v>#N/A</v>
      </c>
      <c r="BD52" s="17" t="e">
        <f t="shared" ca="1" si="25"/>
        <v>#N/A</v>
      </c>
      <c r="BE52" s="17">
        <v>0</v>
      </c>
      <c r="BG52" s="17">
        <v>19</v>
      </c>
      <c r="BH52" s="17">
        <f t="shared" si="26"/>
        <v>7.8702455087467246E-2</v>
      </c>
      <c r="BI52" s="17">
        <f t="shared" si="27"/>
        <v>18.170245508746724</v>
      </c>
      <c r="BJ52" s="17">
        <f t="shared" si="28"/>
        <v>1.6682116761993753E-3</v>
      </c>
      <c r="BK52" s="17">
        <f t="shared" si="29"/>
        <v>0.17336958899682953</v>
      </c>
      <c r="BL52" s="17">
        <f t="shared" si="30"/>
        <v>3</v>
      </c>
      <c r="BM52" s="17">
        <f t="shared" si="31"/>
        <v>18.170245508746724</v>
      </c>
      <c r="BN52" s="17">
        <f t="shared" si="32"/>
        <v>-5000</v>
      </c>
      <c r="BO52" s="17">
        <f t="shared" si="71"/>
        <v>18.170245508746724</v>
      </c>
      <c r="BP52" s="17">
        <f t="shared" si="71"/>
        <v>-5000</v>
      </c>
      <c r="BQ52" s="17">
        <f t="shared" si="71"/>
        <v>-5000</v>
      </c>
      <c r="BR52" s="17">
        <f t="shared" si="71"/>
        <v>-5000</v>
      </c>
      <c r="BS52" s="17">
        <f t="shared" si="71"/>
        <v>-5000</v>
      </c>
      <c r="BT52" s="17">
        <v>50</v>
      </c>
      <c r="BU52" s="17">
        <f t="shared" si="33"/>
        <v>12</v>
      </c>
      <c r="BV52" s="17">
        <f t="shared" si="34"/>
        <v>14</v>
      </c>
      <c r="BW52" s="17">
        <f t="shared" si="35"/>
        <v>6</v>
      </c>
      <c r="BX52" s="17">
        <f t="shared" si="36"/>
        <v>9</v>
      </c>
      <c r="BY52" s="17">
        <f t="shared" si="37"/>
        <v>9</v>
      </c>
      <c r="BZ52" s="17">
        <f t="shared" si="38"/>
        <v>3</v>
      </c>
      <c r="CA52" s="17">
        <f t="shared" si="39"/>
        <v>12</v>
      </c>
      <c r="CB52" s="17">
        <f t="shared" si="40"/>
        <v>18.170245508746724</v>
      </c>
      <c r="CC52" s="17" t="e">
        <f t="shared" ca="1" si="41"/>
        <v>#N/A</v>
      </c>
      <c r="CD52" s="17" t="e">
        <f t="shared" ca="1" si="42"/>
        <v>#N/A</v>
      </c>
      <c r="CE52" s="17" t="e">
        <f t="shared" ca="1" si="43"/>
        <v>#N/A</v>
      </c>
      <c r="CF52" s="17" t="e">
        <f t="shared" ca="1" si="44"/>
        <v>#N/A</v>
      </c>
      <c r="CG52" s="17" t="e">
        <f t="shared" ca="1" si="45"/>
        <v>#N/A</v>
      </c>
      <c r="CH52" s="17" t="e">
        <f t="shared" ca="1" si="46"/>
        <v>#N/A</v>
      </c>
      <c r="CI52" s="17" t="e">
        <f t="shared" ca="1" si="47"/>
        <v>#N/A</v>
      </c>
      <c r="CJ52" s="17">
        <v>0</v>
      </c>
      <c r="CK52" s="17">
        <v>49</v>
      </c>
      <c r="CL52" s="17">
        <f t="shared" si="48"/>
        <v>8.6035380001568562</v>
      </c>
      <c r="CM52" s="17">
        <f t="shared" si="49"/>
        <v>-0.33307243972434342</v>
      </c>
      <c r="CN52" s="17">
        <f t="shared" si="50"/>
        <v>9.5314946091451205</v>
      </c>
      <c r="CO52" s="17">
        <f t="shared" si="51"/>
        <v>-0.58465128942968192</v>
      </c>
    </row>
    <row r="53" spans="24:93" x14ac:dyDescent="0.2">
      <c r="AA53" s="17">
        <f t="shared" si="70"/>
        <v>-3.3333333333333201E-2</v>
      </c>
      <c r="AB53" s="17">
        <f t="shared" si="56"/>
        <v>-2.0961290086983036E-2</v>
      </c>
      <c r="AC53" s="19">
        <f t="shared" si="57"/>
        <v>0.97676973320241101</v>
      </c>
      <c r="AD53" s="17">
        <f t="shared" si="58"/>
        <v>8.3078782485558715E-3</v>
      </c>
      <c r="AE53" s="17">
        <f t="shared" si="59"/>
        <v>8.1041231289656096E-2</v>
      </c>
      <c r="AF53" s="17">
        <f t="shared" si="60"/>
        <v>4</v>
      </c>
      <c r="AG53" s="17">
        <f t="shared" si="61"/>
        <v>3</v>
      </c>
      <c r="AH53" s="17">
        <f t="shared" ref="AH53:AN62" si="73">IF($AF53=AH$2,$AA53,-5000)</f>
        <v>-5000</v>
      </c>
      <c r="AI53" s="17">
        <f t="shared" si="73"/>
        <v>-5000</v>
      </c>
      <c r="AJ53" s="17">
        <f t="shared" si="73"/>
        <v>-5000</v>
      </c>
      <c r="AK53" s="17">
        <f t="shared" si="73"/>
        <v>-3.3333333333333201E-2</v>
      </c>
      <c r="AL53" s="17">
        <f t="shared" si="73"/>
        <v>-5000</v>
      </c>
      <c r="AM53" s="17">
        <f t="shared" si="73"/>
        <v>-5000</v>
      </c>
      <c r="AN53" s="17">
        <f t="shared" si="73"/>
        <v>-5000</v>
      </c>
      <c r="AO53" s="17">
        <v>51</v>
      </c>
      <c r="AP53" s="17">
        <f t="shared" si="62"/>
        <v>14</v>
      </c>
      <c r="AQ53" s="17">
        <f t="shared" si="63"/>
        <v>5</v>
      </c>
      <c r="AR53" s="17">
        <f t="shared" si="64"/>
        <v>13</v>
      </c>
      <c r="AS53" s="17">
        <f t="shared" si="65"/>
        <v>16</v>
      </c>
      <c r="AT53" s="17">
        <f t="shared" si="66"/>
        <v>43</v>
      </c>
      <c r="AU53" s="17">
        <f t="shared" si="67"/>
        <v>27</v>
      </c>
      <c r="AV53" s="17">
        <f t="shared" si="68"/>
        <v>33</v>
      </c>
      <c r="AW53" s="17">
        <f t="shared" si="18"/>
        <v>6.9666666666666801</v>
      </c>
      <c r="AX53" s="17" t="e">
        <f t="shared" ca="1" si="19"/>
        <v>#N/A</v>
      </c>
      <c r="AY53" s="17" t="e">
        <f t="shared" ca="1" si="20"/>
        <v>#N/A</v>
      </c>
      <c r="AZ53" s="17" t="e">
        <f t="shared" ca="1" si="21"/>
        <v>#N/A</v>
      </c>
      <c r="BA53" s="17" t="e">
        <f t="shared" ca="1" si="22"/>
        <v>#N/A</v>
      </c>
      <c r="BB53" s="17" t="e">
        <f t="shared" ca="1" si="23"/>
        <v>#N/A</v>
      </c>
      <c r="BC53" s="17" t="e">
        <f t="shared" ca="1" si="24"/>
        <v>#N/A</v>
      </c>
      <c r="BD53" s="17" t="e">
        <f t="shared" ca="1" si="25"/>
        <v>#N/A</v>
      </c>
      <c r="BE53" s="17">
        <v>0</v>
      </c>
      <c r="BG53" s="17">
        <v>20</v>
      </c>
      <c r="BH53" s="17">
        <f t="shared" si="26"/>
        <v>8.2848348299315117E-2</v>
      </c>
      <c r="BI53" s="17">
        <f t="shared" si="27"/>
        <v>18.584834829931513</v>
      </c>
      <c r="BJ53" s="17">
        <f t="shared" si="28"/>
        <v>3.3350842751111269E-3</v>
      </c>
      <c r="BK53" s="17">
        <f t="shared" si="29"/>
        <v>0.20960378786904837</v>
      </c>
      <c r="BL53" s="17">
        <f t="shared" si="30"/>
        <v>4</v>
      </c>
      <c r="BM53" s="17">
        <f t="shared" si="31"/>
        <v>18.584834829931513</v>
      </c>
      <c r="BN53" s="17">
        <f t="shared" si="32"/>
        <v>-5000</v>
      </c>
      <c r="BO53" s="17">
        <f t="shared" si="71"/>
        <v>-5000</v>
      </c>
      <c r="BP53" s="17">
        <f t="shared" si="71"/>
        <v>18.584834829931513</v>
      </c>
      <c r="BQ53" s="17">
        <f t="shared" si="71"/>
        <v>-5000</v>
      </c>
      <c r="BR53" s="17">
        <f t="shared" si="71"/>
        <v>-5000</v>
      </c>
      <c r="BS53" s="17">
        <f t="shared" si="71"/>
        <v>-5000</v>
      </c>
      <c r="BT53" s="17">
        <v>51</v>
      </c>
      <c r="BU53" s="17">
        <f t="shared" si="33"/>
        <v>11</v>
      </c>
      <c r="BV53" s="17">
        <f t="shared" si="34"/>
        <v>14</v>
      </c>
      <c r="BW53" s="17">
        <f t="shared" si="35"/>
        <v>19</v>
      </c>
      <c r="BX53" s="17">
        <f t="shared" si="36"/>
        <v>1</v>
      </c>
      <c r="BY53" s="17">
        <f t="shared" si="37"/>
        <v>9</v>
      </c>
      <c r="BZ53" s="17">
        <f t="shared" si="38"/>
        <v>3</v>
      </c>
      <c r="CA53" s="17">
        <f t="shared" si="39"/>
        <v>12</v>
      </c>
      <c r="CB53" s="17">
        <f t="shared" si="40"/>
        <v>18.584834829931513</v>
      </c>
      <c r="CC53" s="17" t="e">
        <f t="shared" ca="1" si="41"/>
        <v>#N/A</v>
      </c>
      <c r="CD53" s="17" t="e">
        <f t="shared" ca="1" si="42"/>
        <v>#N/A</v>
      </c>
      <c r="CE53" s="17" t="e">
        <f t="shared" ca="1" si="43"/>
        <v>#N/A</v>
      </c>
      <c r="CF53" s="17" t="e">
        <f t="shared" ca="1" si="44"/>
        <v>#N/A</v>
      </c>
      <c r="CG53" s="17" t="e">
        <f t="shared" ca="1" si="45"/>
        <v>#N/A</v>
      </c>
      <c r="CH53" s="17" t="e">
        <f t="shared" ca="1" si="46"/>
        <v>#N/A</v>
      </c>
      <c r="CI53" s="17" t="e">
        <f t="shared" ca="1" si="47"/>
        <v>#N/A</v>
      </c>
      <c r="CJ53" s="17">
        <v>0</v>
      </c>
      <c r="CK53" s="17">
        <v>50</v>
      </c>
      <c r="CL53" s="17">
        <f t="shared" si="48"/>
        <v>8.007459312150603</v>
      </c>
      <c r="CM53" s="17">
        <f t="shared" si="49"/>
        <v>7.1930457520646307E-2</v>
      </c>
      <c r="CN53" s="17">
        <f t="shared" si="50"/>
        <v>10.086759383494428</v>
      </c>
      <c r="CO53" s="17">
        <f t="shared" si="51"/>
        <v>0.13202449741668348</v>
      </c>
    </row>
    <row r="54" spans="24:93" x14ac:dyDescent="0.2">
      <c r="X54" s="21">
        <v>-8</v>
      </c>
      <c r="Y54" s="17">
        <f t="shared" ref="Y54:Y69" si="74">ASIN(X54*Y$15/Y$12)*Y$14</f>
        <v>-0.12025215865621368</v>
      </c>
      <c r="AA54" s="17">
        <f t="shared" si="70"/>
        <v>-3.1999999999999869E-2</v>
      </c>
      <c r="AB54" s="17">
        <f t="shared" si="56"/>
        <v>-2.0123069525472808E-2</v>
      </c>
      <c r="AC54" s="19">
        <f t="shared" si="57"/>
        <v>0.42765211908020079</v>
      </c>
      <c r="AD54" s="17">
        <f t="shared" si="58"/>
        <v>3.5444513636641822E-3</v>
      </c>
      <c r="AE54" s="17">
        <f t="shared" si="59"/>
        <v>8.5158431263187542E-4</v>
      </c>
      <c r="AF54" s="17">
        <f t="shared" si="60"/>
        <v>5</v>
      </c>
      <c r="AG54" s="17">
        <f t="shared" si="61"/>
        <v>6</v>
      </c>
      <c r="AH54" s="17">
        <f t="shared" si="73"/>
        <v>-5000</v>
      </c>
      <c r="AI54" s="17">
        <f t="shared" si="73"/>
        <v>-5000</v>
      </c>
      <c r="AJ54" s="17">
        <f t="shared" si="73"/>
        <v>-5000</v>
      </c>
      <c r="AK54" s="17">
        <f t="shared" si="73"/>
        <v>-5000</v>
      </c>
      <c r="AL54" s="17">
        <f t="shared" si="73"/>
        <v>-3.1999999999999869E-2</v>
      </c>
      <c r="AM54" s="17">
        <f t="shared" si="73"/>
        <v>-5000</v>
      </c>
      <c r="AN54" s="17">
        <f t="shared" si="73"/>
        <v>-5000</v>
      </c>
      <c r="AO54" s="17">
        <v>52</v>
      </c>
      <c r="AP54" s="17">
        <f t="shared" si="62"/>
        <v>14</v>
      </c>
      <c r="AQ54" s="17">
        <f t="shared" si="63"/>
        <v>5</v>
      </c>
      <c r="AR54" s="17">
        <f t="shared" si="64"/>
        <v>13</v>
      </c>
      <c r="AS54" s="17">
        <f t="shared" si="65"/>
        <v>23</v>
      </c>
      <c r="AT54" s="17">
        <f t="shared" si="66"/>
        <v>24</v>
      </c>
      <c r="AU54" s="17">
        <f t="shared" si="67"/>
        <v>27</v>
      </c>
      <c r="AV54" s="17">
        <f t="shared" si="68"/>
        <v>33</v>
      </c>
      <c r="AW54" s="17">
        <f t="shared" si="18"/>
        <v>7.100000000000013</v>
      </c>
      <c r="AX54" s="17" t="e">
        <f t="shared" ca="1" si="19"/>
        <v>#N/A</v>
      </c>
      <c r="AY54" s="17" t="e">
        <f t="shared" ca="1" si="20"/>
        <v>#N/A</v>
      </c>
      <c r="AZ54" s="17" t="e">
        <f t="shared" ca="1" si="21"/>
        <v>#N/A</v>
      </c>
      <c r="BA54" s="17" t="e">
        <f t="shared" ca="1" si="22"/>
        <v>#N/A</v>
      </c>
      <c r="BB54" s="17" t="e">
        <f t="shared" ca="1" si="23"/>
        <v>#N/A</v>
      </c>
      <c r="BC54" s="17" t="e">
        <f t="shared" ca="1" si="24"/>
        <v>#N/A</v>
      </c>
      <c r="BD54" s="17" t="e">
        <f t="shared" ca="1" si="25"/>
        <v>#N/A</v>
      </c>
      <c r="BE54" s="17">
        <v>0</v>
      </c>
      <c r="BG54" s="17">
        <v>21</v>
      </c>
      <c r="BH54" s="17">
        <f t="shared" si="26"/>
        <v>8.6994805381716639E-2</v>
      </c>
      <c r="BI54" s="17">
        <f t="shared" si="27"/>
        <v>18.999480538171664</v>
      </c>
      <c r="BJ54" s="17">
        <f t="shared" si="28"/>
        <v>1.1897502536083772E-3</v>
      </c>
      <c r="BK54" s="17">
        <f t="shared" si="29"/>
        <v>0.15803563119613745</v>
      </c>
      <c r="BL54" s="17">
        <f t="shared" si="30"/>
        <v>3</v>
      </c>
      <c r="BM54" s="17">
        <f t="shared" si="31"/>
        <v>18.999480538171664</v>
      </c>
      <c r="BN54" s="17">
        <f t="shared" si="32"/>
        <v>-5000</v>
      </c>
      <c r="BO54" s="17">
        <f t="shared" si="71"/>
        <v>18.999480538171664</v>
      </c>
      <c r="BP54" s="17">
        <f t="shared" si="71"/>
        <v>-5000</v>
      </c>
      <c r="BQ54" s="17">
        <f t="shared" si="71"/>
        <v>-5000</v>
      </c>
      <c r="BR54" s="17">
        <f t="shared" si="71"/>
        <v>-5000</v>
      </c>
      <c r="BS54" s="17">
        <f t="shared" si="71"/>
        <v>-5000</v>
      </c>
      <c r="BT54" s="17">
        <v>52</v>
      </c>
      <c r="BU54" s="17">
        <f t="shared" si="33"/>
        <v>10</v>
      </c>
      <c r="BV54" s="17">
        <f t="shared" si="34"/>
        <v>14</v>
      </c>
      <c r="BW54" s="17">
        <f t="shared" si="35"/>
        <v>5</v>
      </c>
      <c r="BX54" s="17">
        <f t="shared" si="36"/>
        <v>9</v>
      </c>
      <c r="BY54" s="17">
        <f t="shared" si="37"/>
        <v>9</v>
      </c>
      <c r="BZ54" s="17">
        <f t="shared" si="38"/>
        <v>3</v>
      </c>
      <c r="CA54" s="17">
        <f t="shared" si="39"/>
        <v>12</v>
      </c>
      <c r="CB54" s="17">
        <f t="shared" si="40"/>
        <v>18.999480538171664</v>
      </c>
      <c r="CC54" s="17" t="e">
        <f t="shared" ca="1" si="41"/>
        <v>#N/A</v>
      </c>
      <c r="CD54" s="17" t="e">
        <f t="shared" ca="1" si="42"/>
        <v>#N/A</v>
      </c>
      <c r="CE54" s="17" t="e">
        <f t="shared" ca="1" si="43"/>
        <v>#N/A</v>
      </c>
      <c r="CF54" s="17" t="e">
        <f t="shared" ca="1" si="44"/>
        <v>#N/A</v>
      </c>
      <c r="CG54" s="17" t="e">
        <f t="shared" ca="1" si="45"/>
        <v>#N/A</v>
      </c>
      <c r="CH54" s="17" t="e">
        <f t="shared" ca="1" si="46"/>
        <v>#N/A</v>
      </c>
      <c r="CI54" s="17" t="e">
        <f t="shared" ca="1" si="47"/>
        <v>#N/A</v>
      </c>
      <c r="CJ54" s="17">
        <v>0</v>
      </c>
      <c r="CK54" s="17">
        <v>51</v>
      </c>
      <c r="CL54" s="17">
        <f t="shared" si="48"/>
        <v>7.859895724986135</v>
      </c>
      <c r="CM54" s="17">
        <f t="shared" si="49"/>
        <v>0.35059801116977557</v>
      </c>
      <c r="CN54" s="17">
        <f t="shared" si="50"/>
        <v>11.078552640712937</v>
      </c>
      <c r="CO54" s="17">
        <f t="shared" si="51"/>
        <v>0.67511514757591762</v>
      </c>
    </row>
    <row r="55" spans="24:93" x14ac:dyDescent="0.2">
      <c r="X55" s="21">
        <v>-7</v>
      </c>
      <c r="Y55" s="17">
        <f t="shared" si="74"/>
        <v>-0.10519708916614631</v>
      </c>
      <c r="AA55" s="17">
        <f t="shared" si="70"/>
        <v>-3.0666666666666537E-2</v>
      </c>
      <c r="AB55" s="17">
        <f t="shared" si="56"/>
        <v>-1.9284820681708413E-2</v>
      </c>
      <c r="AC55" s="19">
        <f t="shared" si="57"/>
        <v>8.6356601414967982E-2</v>
      </c>
      <c r="AD55" s="17">
        <f t="shared" si="58"/>
        <v>4.1522881716746018E-4</v>
      </c>
      <c r="AE55" s="17">
        <f t="shared" si="59"/>
        <v>9.7863660087145019E-8</v>
      </c>
      <c r="AF55" s="17">
        <f t="shared" si="60"/>
        <v>7</v>
      </c>
      <c r="AG55" s="17">
        <f t="shared" si="61"/>
        <v>7</v>
      </c>
      <c r="AH55" s="17">
        <f t="shared" si="73"/>
        <v>-5000</v>
      </c>
      <c r="AI55" s="17">
        <f t="shared" si="73"/>
        <v>-5000</v>
      </c>
      <c r="AJ55" s="17">
        <f t="shared" si="73"/>
        <v>-5000</v>
      </c>
      <c r="AK55" s="17">
        <f t="shared" si="73"/>
        <v>-5000</v>
      </c>
      <c r="AL55" s="17">
        <f t="shared" si="73"/>
        <v>-5000</v>
      </c>
      <c r="AM55" s="17">
        <f t="shared" si="73"/>
        <v>-5000</v>
      </c>
      <c r="AN55" s="17">
        <f t="shared" si="73"/>
        <v>-3.0666666666666537E-2</v>
      </c>
      <c r="AO55" s="17">
        <v>53</v>
      </c>
      <c r="AP55" s="17">
        <f t="shared" si="62"/>
        <v>14</v>
      </c>
      <c r="AQ55" s="17">
        <f t="shared" si="63"/>
        <v>5</v>
      </c>
      <c r="AR55" s="17">
        <f t="shared" si="64"/>
        <v>13</v>
      </c>
      <c r="AS55" s="17">
        <f t="shared" si="65"/>
        <v>23</v>
      </c>
      <c r="AT55" s="17">
        <f t="shared" si="66"/>
        <v>43</v>
      </c>
      <c r="AU55" s="17">
        <f t="shared" si="67"/>
        <v>27</v>
      </c>
      <c r="AV55" s="17">
        <f t="shared" si="68"/>
        <v>19</v>
      </c>
      <c r="AW55" s="17">
        <f t="shared" si="18"/>
        <v>7.2333333333333458</v>
      </c>
      <c r="AX55" s="17" t="e">
        <f t="shared" ca="1" si="19"/>
        <v>#N/A</v>
      </c>
      <c r="AY55" s="17" t="e">
        <f t="shared" ca="1" si="20"/>
        <v>#N/A</v>
      </c>
      <c r="AZ55" s="17" t="e">
        <f t="shared" ca="1" si="21"/>
        <v>#N/A</v>
      </c>
      <c r="BA55" s="17" t="e">
        <f t="shared" ca="1" si="22"/>
        <v>#N/A</v>
      </c>
      <c r="BB55" s="17" t="e">
        <f t="shared" ca="1" si="23"/>
        <v>#N/A</v>
      </c>
      <c r="BC55" s="17" t="e">
        <f t="shared" ca="1" si="24"/>
        <v>#N/A</v>
      </c>
      <c r="BD55" s="17" t="e">
        <f t="shared" ca="1" si="25"/>
        <v>#N/A</v>
      </c>
      <c r="BE55" s="17">
        <v>0</v>
      </c>
      <c r="BG55" s="17">
        <v>22</v>
      </c>
      <c r="BH55" s="17">
        <f t="shared" si="26"/>
        <v>9.1141854775884185E-2</v>
      </c>
      <c r="BI55" s="17">
        <f t="shared" si="27"/>
        <v>19.414185477588418</v>
      </c>
      <c r="BJ55" s="17">
        <f t="shared" si="28"/>
        <v>9.4425653676738719E-5</v>
      </c>
      <c r="BK55" s="17">
        <f t="shared" si="29"/>
        <v>7.8937784201450131E-2</v>
      </c>
      <c r="BL55" s="17">
        <f t="shared" si="30"/>
        <v>1</v>
      </c>
      <c r="BM55" s="17">
        <f t="shared" si="31"/>
        <v>19.414185477588418</v>
      </c>
      <c r="BN55" s="17">
        <f t="shared" si="32"/>
        <v>-5000</v>
      </c>
      <c r="BO55" s="17">
        <f t="shared" si="71"/>
        <v>-5000</v>
      </c>
      <c r="BP55" s="17">
        <f t="shared" si="71"/>
        <v>-5000</v>
      </c>
      <c r="BQ55" s="17">
        <f t="shared" si="71"/>
        <v>-5000</v>
      </c>
      <c r="BR55" s="17">
        <f t="shared" si="71"/>
        <v>-5000</v>
      </c>
      <c r="BS55" s="17">
        <f t="shared" si="71"/>
        <v>-5000</v>
      </c>
      <c r="BT55" s="17">
        <v>53</v>
      </c>
      <c r="BU55" s="17">
        <f t="shared" si="33"/>
        <v>9</v>
      </c>
      <c r="BV55" s="17">
        <f t="shared" si="34"/>
        <v>14</v>
      </c>
      <c r="BW55" s="17">
        <f t="shared" si="35"/>
        <v>19</v>
      </c>
      <c r="BX55" s="17">
        <f t="shared" si="36"/>
        <v>9</v>
      </c>
      <c r="BY55" s="17">
        <f t="shared" si="37"/>
        <v>9</v>
      </c>
      <c r="BZ55" s="17">
        <f t="shared" si="38"/>
        <v>3</v>
      </c>
      <c r="CA55" s="17">
        <f t="shared" si="39"/>
        <v>12</v>
      </c>
      <c r="CB55" s="17">
        <f t="shared" si="40"/>
        <v>19.414185477588418</v>
      </c>
      <c r="CC55" s="17" t="e">
        <f t="shared" ca="1" si="41"/>
        <v>#N/A</v>
      </c>
      <c r="CD55" s="17" t="e">
        <f t="shared" ca="1" si="42"/>
        <v>#N/A</v>
      </c>
      <c r="CE55" s="17" t="e">
        <f t="shared" ca="1" si="43"/>
        <v>#N/A</v>
      </c>
      <c r="CF55" s="17" t="e">
        <f t="shared" ca="1" si="44"/>
        <v>#N/A</v>
      </c>
      <c r="CG55" s="17" t="e">
        <f t="shared" ca="1" si="45"/>
        <v>#N/A</v>
      </c>
      <c r="CH55" s="17" t="e">
        <f t="shared" ca="1" si="46"/>
        <v>#N/A</v>
      </c>
      <c r="CI55" s="17" t="e">
        <f t="shared" ca="1" si="47"/>
        <v>#N/A</v>
      </c>
      <c r="CJ55" s="17">
        <v>0</v>
      </c>
      <c r="CK55" s="17">
        <v>52</v>
      </c>
      <c r="CL55" s="17">
        <f t="shared" si="48"/>
        <v>8.3060501920435765</v>
      </c>
      <c r="CM55" s="17">
        <f t="shared" si="49"/>
        <v>0.28420212112047083</v>
      </c>
      <c r="CN55" s="17">
        <f t="shared" si="50"/>
        <v>12.312209682422909</v>
      </c>
      <c r="CO55" s="17">
        <f t="shared" si="51"/>
        <v>0.57655288314868147</v>
      </c>
    </row>
    <row r="56" spans="24:93" x14ac:dyDescent="0.2">
      <c r="X56" s="21">
        <v>-6</v>
      </c>
      <c r="Y56" s="17">
        <f t="shared" si="74"/>
        <v>-9.0151459268642556E-2</v>
      </c>
      <c r="AA56" s="17">
        <f t="shared" si="70"/>
        <v>-2.9333333333333204E-2</v>
      </c>
      <c r="AB56" s="17">
        <f t="shared" si="56"/>
        <v>-1.8446544732326146E-2</v>
      </c>
      <c r="AC56" s="19">
        <f t="shared" si="57"/>
        <v>0.93320414197773949</v>
      </c>
      <c r="AD56" s="17">
        <f t="shared" si="58"/>
        <v>5.7534651869947618E-4</v>
      </c>
      <c r="AE56" s="17">
        <f t="shared" si="59"/>
        <v>1.6976495137569759E-2</v>
      </c>
      <c r="AF56" s="17">
        <f t="shared" si="60"/>
        <v>7</v>
      </c>
      <c r="AG56" s="17">
        <f t="shared" si="61"/>
        <v>4</v>
      </c>
      <c r="AH56" s="17">
        <f t="shared" si="73"/>
        <v>-5000</v>
      </c>
      <c r="AI56" s="17">
        <f t="shared" si="73"/>
        <v>-5000</v>
      </c>
      <c r="AJ56" s="17">
        <f t="shared" si="73"/>
        <v>-5000</v>
      </c>
      <c r="AK56" s="17">
        <f t="shared" si="73"/>
        <v>-5000</v>
      </c>
      <c r="AL56" s="17">
        <f t="shared" si="73"/>
        <v>-5000</v>
      </c>
      <c r="AM56" s="17">
        <f t="shared" si="73"/>
        <v>-5000</v>
      </c>
      <c r="AN56" s="17">
        <f t="shared" si="73"/>
        <v>-2.9333333333333204E-2</v>
      </c>
      <c r="AO56" s="17">
        <v>54</v>
      </c>
      <c r="AP56" s="17">
        <f t="shared" si="62"/>
        <v>14</v>
      </c>
      <c r="AQ56" s="17">
        <f t="shared" si="63"/>
        <v>5</v>
      </c>
      <c r="AR56" s="17">
        <f t="shared" si="64"/>
        <v>13</v>
      </c>
      <c r="AS56" s="17">
        <f t="shared" si="65"/>
        <v>23</v>
      </c>
      <c r="AT56" s="17">
        <f t="shared" si="66"/>
        <v>43</v>
      </c>
      <c r="AU56" s="17">
        <f t="shared" si="67"/>
        <v>27</v>
      </c>
      <c r="AV56" s="17">
        <f t="shared" si="68"/>
        <v>18</v>
      </c>
      <c r="AW56" s="17">
        <f t="shared" si="18"/>
        <v>7.3666666666666796</v>
      </c>
      <c r="AX56" s="17" t="e">
        <f t="shared" ca="1" si="19"/>
        <v>#N/A</v>
      </c>
      <c r="AY56" s="17" t="e">
        <f t="shared" ca="1" si="20"/>
        <v>#N/A</v>
      </c>
      <c r="AZ56" s="17" t="e">
        <f t="shared" ca="1" si="21"/>
        <v>#N/A</v>
      </c>
      <c r="BA56" s="17" t="e">
        <f t="shared" ca="1" si="22"/>
        <v>#N/A</v>
      </c>
      <c r="BB56" s="17" t="e">
        <f t="shared" ca="1" si="23"/>
        <v>#N/A</v>
      </c>
      <c r="BC56" s="17" t="e">
        <f t="shared" ca="1" si="24"/>
        <v>#N/A</v>
      </c>
      <c r="BD56" s="17" t="e">
        <f t="shared" ca="1" si="25"/>
        <v>#N/A</v>
      </c>
      <c r="BE56" s="17">
        <v>0</v>
      </c>
      <c r="BG56" s="17">
        <v>23</v>
      </c>
      <c r="BH56" s="17">
        <f t="shared" si="26"/>
        <v>9.5289524959471142E-2</v>
      </c>
      <c r="BI56" s="17">
        <f t="shared" si="27"/>
        <v>19.828952495947117</v>
      </c>
      <c r="BJ56" s="17">
        <f t="shared" si="28"/>
        <v>1.8986666557234055E-3</v>
      </c>
      <c r="BK56" s="17">
        <f t="shared" si="29"/>
        <v>0.17962613001328445</v>
      </c>
      <c r="BL56" s="17">
        <f t="shared" si="30"/>
        <v>3</v>
      </c>
      <c r="BM56" s="17">
        <f t="shared" si="31"/>
        <v>19.828952495947117</v>
      </c>
      <c r="BN56" s="17">
        <f t="shared" si="32"/>
        <v>-5000</v>
      </c>
      <c r="BO56" s="17">
        <f t="shared" si="71"/>
        <v>19.828952495947117</v>
      </c>
      <c r="BP56" s="17">
        <f t="shared" si="71"/>
        <v>-5000</v>
      </c>
      <c r="BQ56" s="17">
        <f t="shared" si="71"/>
        <v>-5000</v>
      </c>
      <c r="BR56" s="17">
        <f t="shared" si="71"/>
        <v>-5000</v>
      </c>
      <c r="BS56" s="17">
        <f t="shared" si="71"/>
        <v>-5000</v>
      </c>
      <c r="BT56" s="17">
        <v>54</v>
      </c>
      <c r="BU56" s="17">
        <f t="shared" si="33"/>
        <v>8</v>
      </c>
      <c r="BV56" s="17">
        <f t="shared" si="34"/>
        <v>14</v>
      </c>
      <c r="BW56" s="17">
        <f t="shared" si="35"/>
        <v>4</v>
      </c>
      <c r="BX56" s="17">
        <f t="shared" si="36"/>
        <v>9</v>
      </c>
      <c r="BY56" s="17">
        <f t="shared" si="37"/>
        <v>9</v>
      </c>
      <c r="BZ56" s="17">
        <f t="shared" si="38"/>
        <v>3</v>
      </c>
      <c r="CA56" s="17">
        <f t="shared" si="39"/>
        <v>12</v>
      </c>
      <c r="CB56" s="17">
        <f t="shared" si="40"/>
        <v>19.828952495947117</v>
      </c>
      <c r="CC56" s="17" t="e">
        <f t="shared" ca="1" si="41"/>
        <v>#N/A</v>
      </c>
      <c r="CD56" s="17" t="e">
        <f t="shared" ca="1" si="42"/>
        <v>#N/A</v>
      </c>
      <c r="CE56" s="17" t="e">
        <f t="shared" ca="1" si="43"/>
        <v>#N/A</v>
      </c>
      <c r="CF56" s="17" t="e">
        <f t="shared" ca="1" si="44"/>
        <v>#N/A</v>
      </c>
      <c r="CG56" s="17" t="e">
        <f t="shared" ca="1" si="45"/>
        <v>#N/A</v>
      </c>
      <c r="CH56" s="17" t="e">
        <f t="shared" ca="1" si="46"/>
        <v>#N/A</v>
      </c>
      <c r="CI56" s="17" t="e">
        <f t="shared" ca="1" si="47"/>
        <v>#N/A</v>
      </c>
      <c r="CJ56" s="17">
        <v>0</v>
      </c>
      <c r="CK56" s="17">
        <v>53</v>
      </c>
      <c r="CL56" s="17">
        <f t="shared" si="48"/>
        <v>9.3423214909063503</v>
      </c>
      <c r="CM56" s="17">
        <f t="shared" si="49"/>
        <v>-9.9826645640981766E-3</v>
      </c>
      <c r="CN56" s="17">
        <f t="shared" si="50"/>
        <v>13.544283202437436</v>
      </c>
      <c r="CO56" s="17">
        <f t="shared" si="51"/>
        <v>-2.1447966675626182E-2</v>
      </c>
    </row>
    <row r="57" spans="24:93" x14ac:dyDescent="0.2">
      <c r="X57" s="21">
        <v>-5</v>
      </c>
      <c r="Y57" s="17">
        <f t="shared" si="74"/>
        <v>-7.5113906333329497E-2</v>
      </c>
      <c r="AA57" s="17">
        <f t="shared" si="70"/>
        <v>-2.7999999999999872E-2</v>
      </c>
      <c r="AB57" s="17">
        <f t="shared" si="56"/>
        <v>-1.7608242854190773E-2</v>
      </c>
      <c r="AC57" s="19">
        <f t="shared" si="57"/>
        <v>0.53562502698503045</v>
      </c>
      <c r="AD57" s="17">
        <f t="shared" si="58"/>
        <v>4.9893352162857785E-3</v>
      </c>
      <c r="AE57" s="17">
        <f t="shared" si="59"/>
        <v>3.114050474240643E-3</v>
      </c>
      <c r="AF57" s="17">
        <f t="shared" si="60"/>
        <v>5</v>
      </c>
      <c r="AG57" s="17">
        <f t="shared" si="61"/>
        <v>5</v>
      </c>
      <c r="AH57" s="17">
        <f t="shared" si="73"/>
        <v>-5000</v>
      </c>
      <c r="AI57" s="17">
        <f t="shared" si="73"/>
        <v>-5000</v>
      </c>
      <c r="AJ57" s="17">
        <f t="shared" si="73"/>
        <v>-5000</v>
      </c>
      <c r="AK57" s="17">
        <f t="shared" si="73"/>
        <v>-5000</v>
      </c>
      <c r="AL57" s="17">
        <f t="shared" si="73"/>
        <v>-2.7999999999999872E-2</v>
      </c>
      <c r="AM57" s="17">
        <f t="shared" si="73"/>
        <v>-5000</v>
      </c>
      <c r="AN57" s="17">
        <f t="shared" si="73"/>
        <v>-5000</v>
      </c>
      <c r="AO57" s="17">
        <v>55</v>
      </c>
      <c r="AP57" s="17">
        <f t="shared" si="62"/>
        <v>14</v>
      </c>
      <c r="AQ57" s="17">
        <f t="shared" si="63"/>
        <v>5</v>
      </c>
      <c r="AR57" s="17">
        <f t="shared" si="64"/>
        <v>13</v>
      </c>
      <c r="AS57" s="17">
        <f t="shared" si="65"/>
        <v>23</v>
      </c>
      <c r="AT57" s="17">
        <f t="shared" si="66"/>
        <v>23</v>
      </c>
      <c r="AU57" s="17">
        <f t="shared" si="67"/>
        <v>27</v>
      </c>
      <c r="AV57" s="17">
        <f t="shared" si="68"/>
        <v>33</v>
      </c>
      <c r="AW57" s="17">
        <f t="shared" si="18"/>
        <v>7.5000000000000124</v>
      </c>
      <c r="AX57" s="17" t="e">
        <f t="shared" ca="1" si="19"/>
        <v>#N/A</v>
      </c>
      <c r="AY57" s="17" t="e">
        <f t="shared" ca="1" si="20"/>
        <v>#N/A</v>
      </c>
      <c r="AZ57" s="17" t="e">
        <f t="shared" ca="1" si="21"/>
        <v>#N/A</v>
      </c>
      <c r="BA57" s="17" t="e">
        <f t="shared" ca="1" si="22"/>
        <v>#N/A</v>
      </c>
      <c r="BB57" s="17" t="e">
        <f t="shared" ca="1" si="23"/>
        <v>#N/A</v>
      </c>
      <c r="BC57" s="17" t="e">
        <f t="shared" ca="1" si="24"/>
        <v>#N/A</v>
      </c>
      <c r="BD57" s="17" t="e">
        <f t="shared" ca="1" si="25"/>
        <v>#N/A</v>
      </c>
      <c r="BE57" s="17">
        <v>0</v>
      </c>
      <c r="BG57" s="17">
        <v>24</v>
      </c>
      <c r="BH57" s="17">
        <f t="shared" si="26"/>
        <v>9.9437844448353643E-2</v>
      </c>
      <c r="BI57" s="17">
        <f t="shared" si="27"/>
        <v>20.243784444835367</v>
      </c>
      <c r="BJ57" s="17">
        <f t="shared" si="28"/>
        <v>2.0597728691819036E-3</v>
      </c>
      <c r="BK57" s="17">
        <f t="shared" si="29"/>
        <v>0.18367924743779737</v>
      </c>
      <c r="BL57" s="17">
        <f t="shared" si="30"/>
        <v>3</v>
      </c>
      <c r="BM57" s="17">
        <f t="shared" si="31"/>
        <v>20.243784444835367</v>
      </c>
      <c r="BN57" s="17">
        <f t="shared" si="32"/>
        <v>-5000</v>
      </c>
      <c r="BO57" s="17">
        <f t="shared" si="71"/>
        <v>20.243784444835367</v>
      </c>
      <c r="BP57" s="17">
        <f t="shared" si="71"/>
        <v>-5000</v>
      </c>
      <c r="BQ57" s="17">
        <f t="shared" si="71"/>
        <v>-5000</v>
      </c>
      <c r="BR57" s="17">
        <f t="shared" si="71"/>
        <v>-5000</v>
      </c>
      <c r="BS57" s="17">
        <f t="shared" si="71"/>
        <v>-5000</v>
      </c>
      <c r="BT57" s="17">
        <v>55</v>
      </c>
      <c r="BU57" s="17">
        <f t="shared" si="33"/>
        <v>7</v>
      </c>
      <c r="BV57" s="17">
        <f t="shared" si="34"/>
        <v>14</v>
      </c>
      <c r="BW57" s="17">
        <f t="shared" si="35"/>
        <v>3</v>
      </c>
      <c r="BX57" s="17">
        <f t="shared" si="36"/>
        <v>9</v>
      </c>
      <c r="BY57" s="17">
        <f t="shared" si="37"/>
        <v>9</v>
      </c>
      <c r="BZ57" s="17">
        <f t="shared" si="38"/>
        <v>3</v>
      </c>
      <c r="CA57" s="17">
        <f t="shared" si="39"/>
        <v>12</v>
      </c>
      <c r="CB57" s="17">
        <f t="shared" si="40"/>
        <v>20.243784444835367</v>
      </c>
      <c r="CC57" s="17" t="e">
        <f t="shared" ca="1" si="41"/>
        <v>#N/A</v>
      </c>
      <c r="CD57" s="17" t="e">
        <f t="shared" ca="1" si="42"/>
        <v>#N/A</v>
      </c>
      <c r="CE57" s="17" t="e">
        <f t="shared" ca="1" si="43"/>
        <v>#N/A</v>
      </c>
      <c r="CF57" s="17" t="e">
        <f t="shared" ca="1" si="44"/>
        <v>#N/A</v>
      </c>
      <c r="CG57" s="17" t="e">
        <f t="shared" ca="1" si="45"/>
        <v>#N/A</v>
      </c>
      <c r="CH57" s="17" t="e">
        <f t="shared" ca="1" si="46"/>
        <v>#N/A</v>
      </c>
      <c r="CI57" s="17" t="e">
        <f t="shared" ca="1" si="47"/>
        <v>#N/A</v>
      </c>
      <c r="CJ57" s="17">
        <v>0</v>
      </c>
      <c r="CK57" s="17">
        <v>54</v>
      </c>
      <c r="CL57" s="17">
        <f t="shared" si="48"/>
        <v>10.836465212999556</v>
      </c>
      <c r="CM57" s="17">
        <f t="shared" si="49"/>
        <v>-0.23809235530955147</v>
      </c>
      <c r="CN57" s="17">
        <f t="shared" si="50"/>
        <v>14.53668497436944</v>
      </c>
      <c r="CO57" s="17">
        <f t="shared" si="51"/>
        <v>-0.54538074574442985</v>
      </c>
    </row>
    <row r="58" spans="24:93" x14ac:dyDescent="0.2">
      <c r="X58" s="21">
        <v>-4</v>
      </c>
      <c r="Y58" s="17">
        <f t="shared" si="74"/>
        <v>-6.0083074272138097E-2</v>
      </c>
      <c r="AA58" s="17">
        <f t="shared" si="70"/>
        <v>-2.666666666666654E-2</v>
      </c>
      <c r="AB58" s="17">
        <f t="shared" si="56"/>
        <v>-1.6769916224385638E-2</v>
      </c>
      <c r="AC58" s="19">
        <f t="shared" si="57"/>
        <v>3.5723549203193122E-2</v>
      </c>
      <c r="AD58" s="17">
        <f t="shared" si="58"/>
        <v>1.3507501101478725E-2</v>
      </c>
      <c r="AE58" s="17">
        <f t="shared" si="59"/>
        <v>6.7617717641635668E-9</v>
      </c>
      <c r="AF58" s="17">
        <f t="shared" si="60"/>
        <v>4</v>
      </c>
      <c r="AG58" s="17">
        <f t="shared" si="61"/>
        <v>7</v>
      </c>
      <c r="AH58" s="17">
        <f t="shared" si="73"/>
        <v>-5000</v>
      </c>
      <c r="AI58" s="17">
        <f t="shared" si="73"/>
        <v>-5000</v>
      </c>
      <c r="AJ58" s="17">
        <f t="shared" si="73"/>
        <v>-5000</v>
      </c>
      <c r="AK58" s="17">
        <f t="shared" si="73"/>
        <v>-2.666666666666654E-2</v>
      </c>
      <c r="AL58" s="17">
        <f t="shared" si="73"/>
        <v>-5000</v>
      </c>
      <c r="AM58" s="17">
        <f t="shared" si="73"/>
        <v>-5000</v>
      </c>
      <c r="AN58" s="17">
        <f t="shared" si="73"/>
        <v>-5000</v>
      </c>
      <c r="AO58" s="17">
        <v>56</v>
      </c>
      <c r="AP58" s="17">
        <f t="shared" si="62"/>
        <v>14</v>
      </c>
      <c r="AQ58" s="17">
        <f t="shared" si="63"/>
        <v>5</v>
      </c>
      <c r="AR58" s="17">
        <f t="shared" si="64"/>
        <v>13</v>
      </c>
      <c r="AS58" s="17">
        <f t="shared" si="65"/>
        <v>15</v>
      </c>
      <c r="AT58" s="17">
        <f t="shared" si="66"/>
        <v>43</v>
      </c>
      <c r="AU58" s="17">
        <f t="shared" si="67"/>
        <v>27</v>
      </c>
      <c r="AV58" s="17">
        <f t="shared" si="68"/>
        <v>33</v>
      </c>
      <c r="AW58" s="17">
        <f t="shared" si="18"/>
        <v>7.6333333333333462</v>
      </c>
      <c r="AX58" s="17" t="e">
        <f t="shared" ca="1" si="19"/>
        <v>#N/A</v>
      </c>
      <c r="AY58" s="17" t="e">
        <f t="shared" ca="1" si="20"/>
        <v>#N/A</v>
      </c>
      <c r="AZ58" s="17" t="e">
        <f t="shared" ca="1" si="21"/>
        <v>#N/A</v>
      </c>
      <c r="BA58" s="17" t="e">
        <f t="shared" ca="1" si="22"/>
        <v>#N/A</v>
      </c>
      <c r="BB58" s="17" t="e">
        <f t="shared" ca="1" si="23"/>
        <v>#N/A</v>
      </c>
      <c r="BC58" s="17" t="e">
        <f t="shared" ca="1" si="24"/>
        <v>#N/A</v>
      </c>
      <c r="BD58" s="17" t="e">
        <f t="shared" ca="1" si="25"/>
        <v>#N/A</v>
      </c>
      <c r="BE58" s="17">
        <v>0</v>
      </c>
      <c r="BG58" s="17">
        <v>25</v>
      </c>
      <c r="BH58" s="17">
        <f t="shared" si="26"/>
        <v>0.10358684179841901</v>
      </c>
      <c r="BI58" s="17">
        <f t="shared" si="27"/>
        <v>20.658684179841902</v>
      </c>
      <c r="BJ58" s="17">
        <f t="shared" si="28"/>
        <v>2.7483458128774819E-4</v>
      </c>
      <c r="BK58" s="17">
        <f t="shared" si="29"/>
        <v>0.10577989146200019</v>
      </c>
      <c r="BL58" s="17">
        <f t="shared" si="30"/>
        <v>2</v>
      </c>
      <c r="BM58" s="17">
        <f t="shared" si="31"/>
        <v>20.658684179841902</v>
      </c>
      <c r="BN58" s="17">
        <f t="shared" si="32"/>
        <v>-5000</v>
      </c>
      <c r="BO58" s="17">
        <f t="shared" si="71"/>
        <v>-5000</v>
      </c>
      <c r="BP58" s="17">
        <f t="shared" si="71"/>
        <v>-5000</v>
      </c>
      <c r="BQ58" s="17">
        <f t="shared" si="71"/>
        <v>-5000</v>
      </c>
      <c r="BR58" s="17">
        <f t="shared" si="71"/>
        <v>-5000</v>
      </c>
      <c r="BS58" s="17">
        <f t="shared" si="71"/>
        <v>-5000</v>
      </c>
      <c r="BT58" s="17">
        <v>56</v>
      </c>
      <c r="BU58" s="17">
        <f t="shared" si="33"/>
        <v>6</v>
      </c>
      <c r="BV58" s="17">
        <f t="shared" si="34"/>
        <v>14</v>
      </c>
      <c r="BW58" s="17">
        <f t="shared" si="35"/>
        <v>19</v>
      </c>
      <c r="BX58" s="17">
        <f t="shared" si="36"/>
        <v>9</v>
      </c>
      <c r="BY58" s="17">
        <f t="shared" si="37"/>
        <v>9</v>
      </c>
      <c r="BZ58" s="17">
        <f t="shared" si="38"/>
        <v>3</v>
      </c>
      <c r="CA58" s="17">
        <f t="shared" si="39"/>
        <v>12</v>
      </c>
      <c r="CB58" s="17">
        <f t="shared" si="40"/>
        <v>20.658684179841902</v>
      </c>
      <c r="CC58" s="17" t="e">
        <f t="shared" ca="1" si="41"/>
        <v>#N/A</v>
      </c>
      <c r="CD58" s="17" t="e">
        <f t="shared" ca="1" si="42"/>
        <v>#N/A</v>
      </c>
      <c r="CE58" s="17" t="e">
        <f t="shared" ca="1" si="43"/>
        <v>#N/A</v>
      </c>
      <c r="CF58" s="17" t="e">
        <f t="shared" ca="1" si="44"/>
        <v>#N/A</v>
      </c>
      <c r="CG58" s="17" t="e">
        <f t="shared" ca="1" si="45"/>
        <v>#N/A</v>
      </c>
      <c r="CH58" s="17" t="e">
        <f t="shared" ca="1" si="46"/>
        <v>#N/A</v>
      </c>
      <c r="CI58" s="17" t="e">
        <f t="shared" ca="1" si="47"/>
        <v>#N/A</v>
      </c>
      <c r="CJ58" s="17">
        <v>0</v>
      </c>
      <c r="CK58" s="17">
        <v>55</v>
      </c>
      <c r="CL58" s="17">
        <f t="shared" si="48"/>
        <v>12.56971472696055</v>
      </c>
      <c r="CM58" s="17">
        <f t="shared" si="49"/>
        <v>-0.21927125218760071</v>
      </c>
      <c r="CN58" s="17">
        <f t="shared" si="50"/>
        <v>15.098180825429731</v>
      </c>
      <c r="CO58" s="17">
        <f t="shared" si="51"/>
        <v>-0.54005474336271531</v>
      </c>
    </row>
    <row r="59" spans="24:93" x14ac:dyDescent="0.2">
      <c r="X59" s="21">
        <v>-3</v>
      </c>
      <c r="Y59" s="17">
        <f t="shared" si="74"/>
        <v>-4.5057612426622269E-2</v>
      </c>
      <c r="AA59" s="17">
        <f t="shared" si="70"/>
        <v>-2.5333333333333208E-2</v>
      </c>
      <c r="AB59" s="17">
        <f t="shared" si="56"/>
        <v>-1.593156602020275E-2</v>
      </c>
      <c r="AC59" s="19">
        <f t="shared" si="57"/>
        <v>0.86963915833756522</v>
      </c>
      <c r="AD59" s="17">
        <f t="shared" si="58"/>
        <v>2.4698824754610632E-2</v>
      </c>
      <c r="AE59" s="17">
        <f t="shared" si="59"/>
        <v>7.8168824223182221E-2</v>
      </c>
      <c r="AF59" s="17">
        <f t="shared" si="60"/>
        <v>4</v>
      </c>
      <c r="AG59" s="17">
        <f t="shared" si="61"/>
        <v>3</v>
      </c>
      <c r="AH59" s="17">
        <f t="shared" si="73"/>
        <v>-5000</v>
      </c>
      <c r="AI59" s="17">
        <f t="shared" si="73"/>
        <v>-5000</v>
      </c>
      <c r="AJ59" s="17">
        <f t="shared" si="73"/>
        <v>-5000</v>
      </c>
      <c r="AK59" s="17">
        <f t="shared" si="73"/>
        <v>-2.5333333333333208E-2</v>
      </c>
      <c r="AL59" s="17">
        <f t="shared" si="73"/>
        <v>-5000</v>
      </c>
      <c r="AM59" s="17">
        <f t="shared" si="73"/>
        <v>-5000</v>
      </c>
      <c r="AN59" s="17">
        <f t="shared" si="73"/>
        <v>-5000</v>
      </c>
      <c r="AO59" s="17">
        <v>57</v>
      </c>
      <c r="AP59" s="17">
        <f t="shared" si="62"/>
        <v>14</v>
      </c>
      <c r="AQ59" s="17">
        <f t="shared" si="63"/>
        <v>5</v>
      </c>
      <c r="AR59" s="17">
        <f t="shared" si="64"/>
        <v>13</v>
      </c>
      <c r="AS59" s="17">
        <f t="shared" si="65"/>
        <v>14</v>
      </c>
      <c r="AT59" s="17">
        <f t="shared" si="66"/>
        <v>43</v>
      </c>
      <c r="AU59" s="17">
        <f t="shared" si="67"/>
        <v>27</v>
      </c>
      <c r="AV59" s="17">
        <f t="shared" si="68"/>
        <v>33</v>
      </c>
      <c r="AW59" s="17">
        <f t="shared" si="18"/>
        <v>7.766666666666679</v>
      </c>
      <c r="AX59" s="17" t="e">
        <f t="shared" ca="1" si="19"/>
        <v>#N/A</v>
      </c>
      <c r="AY59" s="17" t="e">
        <f t="shared" ca="1" si="20"/>
        <v>#N/A</v>
      </c>
      <c r="AZ59" s="17" t="e">
        <f t="shared" ca="1" si="21"/>
        <v>#N/A</v>
      </c>
      <c r="BA59" s="17" t="e">
        <f t="shared" ca="1" si="22"/>
        <v>#N/A</v>
      </c>
      <c r="BB59" s="17" t="e">
        <f t="shared" ca="1" si="23"/>
        <v>#N/A</v>
      </c>
      <c r="BC59" s="17" t="e">
        <f t="shared" ca="1" si="24"/>
        <v>#N/A</v>
      </c>
      <c r="BD59" s="17" t="e">
        <f t="shared" ca="1" si="25"/>
        <v>#N/A</v>
      </c>
      <c r="BE59" s="17">
        <v>0</v>
      </c>
      <c r="BG59" s="17">
        <v>26</v>
      </c>
      <c r="BH59" s="17">
        <f t="shared" si="26"/>
        <v>0.10773654560736089</v>
      </c>
      <c r="BI59" s="17">
        <f t="shared" si="27"/>
        <v>21.073654560736092</v>
      </c>
      <c r="BJ59" s="17">
        <f t="shared" si="28"/>
        <v>4.4748756243225495E-4</v>
      </c>
      <c r="BK59" s="17">
        <f t="shared" si="29"/>
        <v>0.12089427771934629</v>
      </c>
      <c r="BL59" s="17">
        <f t="shared" si="30"/>
        <v>2</v>
      </c>
      <c r="BM59" s="17">
        <f t="shared" si="31"/>
        <v>21.073654560736092</v>
      </c>
      <c r="BN59" s="17">
        <f t="shared" si="32"/>
        <v>-5000</v>
      </c>
      <c r="BO59" s="17">
        <f t="shared" si="71"/>
        <v>-5000</v>
      </c>
      <c r="BP59" s="17">
        <f t="shared" si="71"/>
        <v>-5000</v>
      </c>
      <c r="BQ59" s="17">
        <f t="shared" si="71"/>
        <v>-5000</v>
      </c>
      <c r="BR59" s="17">
        <f t="shared" si="71"/>
        <v>-5000</v>
      </c>
      <c r="BS59" s="17">
        <f t="shared" si="71"/>
        <v>-5000</v>
      </c>
      <c r="BT59" s="17">
        <v>57</v>
      </c>
      <c r="BU59" s="17">
        <f t="shared" si="33"/>
        <v>5</v>
      </c>
      <c r="BV59" s="17">
        <f t="shared" si="34"/>
        <v>14</v>
      </c>
      <c r="BW59" s="17">
        <f t="shared" si="35"/>
        <v>19</v>
      </c>
      <c r="BX59" s="17">
        <f t="shared" si="36"/>
        <v>9</v>
      </c>
      <c r="BY59" s="17">
        <f t="shared" si="37"/>
        <v>9</v>
      </c>
      <c r="BZ59" s="17">
        <f t="shared" si="38"/>
        <v>3</v>
      </c>
      <c r="CA59" s="17">
        <f t="shared" si="39"/>
        <v>12</v>
      </c>
      <c r="CB59" s="17">
        <f t="shared" si="40"/>
        <v>21.073654560736092</v>
      </c>
      <c r="CC59" s="17" t="e">
        <f t="shared" ca="1" si="41"/>
        <v>#N/A</v>
      </c>
      <c r="CD59" s="17" t="e">
        <f t="shared" ca="1" si="42"/>
        <v>#N/A</v>
      </c>
      <c r="CE59" s="17" t="e">
        <f t="shared" ca="1" si="43"/>
        <v>#N/A</v>
      </c>
      <c r="CF59" s="17" t="e">
        <f t="shared" ca="1" si="44"/>
        <v>#N/A</v>
      </c>
      <c r="CG59" s="17" t="e">
        <f t="shared" ca="1" si="45"/>
        <v>#N/A</v>
      </c>
      <c r="CH59" s="17" t="e">
        <f t="shared" ca="1" si="46"/>
        <v>#N/A</v>
      </c>
      <c r="CI59" s="17" t="e">
        <f t="shared" ca="1" si="47"/>
        <v>#N/A</v>
      </c>
      <c r="CJ59" s="17">
        <v>0</v>
      </c>
      <c r="CK59" s="17">
        <v>56</v>
      </c>
      <c r="CL59" s="17">
        <f t="shared" si="48"/>
        <v>14.286626880197669</v>
      </c>
      <c r="CM59" s="17">
        <f t="shared" si="49"/>
        <v>-2.3298514762920976E-2</v>
      </c>
      <c r="CN59" s="17">
        <f t="shared" si="50"/>
        <v>15.109353082533554</v>
      </c>
      <c r="CO59" s="17">
        <f t="shared" si="51"/>
        <v>-6.2383879582407577E-2</v>
      </c>
    </row>
    <row r="60" spans="24:93" x14ac:dyDescent="0.2">
      <c r="X60" s="21">
        <v>-2</v>
      </c>
      <c r="Y60" s="17">
        <f t="shared" si="74"/>
        <v>-3.003617446750342E-2</v>
      </c>
      <c r="AA60" s="17">
        <f t="shared" si="70"/>
        <v>-2.3999999999999876E-2</v>
      </c>
      <c r="AB60" s="17">
        <f t="shared" si="56"/>
        <v>-1.5093193419132895E-2</v>
      </c>
      <c r="AC60" s="19">
        <f t="shared" si="57"/>
        <v>0.64154786291765487</v>
      </c>
      <c r="AD60" s="17">
        <f t="shared" si="58"/>
        <v>3.6035734567895751E-2</v>
      </c>
      <c r="AE60" s="17">
        <f t="shared" si="59"/>
        <v>2.0630606841685634E-2</v>
      </c>
      <c r="AF60" s="17">
        <f t="shared" si="60"/>
        <v>3</v>
      </c>
      <c r="AG60" s="17">
        <f t="shared" si="61"/>
        <v>4</v>
      </c>
      <c r="AH60" s="17">
        <f t="shared" si="73"/>
        <v>-5000</v>
      </c>
      <c r="AI60" s="17">
        <f t="shared" si="73"/>
        <v>-5000</v>
      </c>
      <c r="AJ60" s="17">
        <f t="shared" si="73"/>
        <v>-2.3999999999999876E-2</v>
      </c>
      <c r="AK60" s="17">
        <f t="shared" si="73"/>
        <v>-5000</v>
      </c>
      <c r="AL60" s="17">
        <f t="shared" si="73"/>
        <v>-5000</v>
      </c>
      <c r="AM60" s="17">
        <f t="shared" si="73"/>
        <v>-5000</v>
      </c>
      <c r="AN60" s="17">
        <f t="shared" si="73"/>
        <v>-5000</v>
      </c>
      <c r="AO60" s="17">
        <v>58</v>
      </c>
      <c r="AP60" s="17">
        <f t="shared" si="62"/>
        <v>14</v>
      </c>
      <c r="AQ60" s="17">
        <f t="shared" si="63"/>
        <v>5</v>
      </c>
      <c r="AR60" s="17">
        <f t="shared" si="64"/>
        <v>12</v>
      </c>
      <c r="AS60" s="17">
        <f t="shared" si="65"/>
        <v>23</v>
      </c>
      <c r="AT60" s="17">
        <f t="shared" si="66"/>
        <v>43</v>
      </c>
      <c r="AU60" s="17">
        <f t="shared" si="67"/>
        <v>27</v>
      </c>
      <c r="AV60" s="17">
        <f t="shared" si="68"/>
        <v>33</v>
      </c>
      <c r="AW60" s="17">
        <f t="shared" si="18"/>
        <v>7.9000000000000119</v>
      </c>
      <c r="AX60" s="17" t="e">
        <f t="shared" ca="1" si="19"/>
        <v>#N/A</v>
      </c>
      <c r="AY60" s="17" t="e">
        <f t="shared" ca="1" si="20"/>
        <v>#N/A</v>
      </c>
      <c r="AZ60" s="17" t="e">
        <f t="shared" ca="1" si="21"/>
        <v>#N/A</v>
      </c>
      <c r="BA60" s="17" t="e">
        <f t="shared" ca="1" si="22"/>
        <v>#N/A</v>
      </c>
      <c r="BB60" s="17" t="e">
        <f t="shared" ca="1" si="23"/>
        <v>#N/A</v>
      </c>
      <c r="BC60" s="17" t="e">
        <f t="shared" ca="1" si="24"/>
        <v>#N/A</v>
      </c>
      <c r="BD60" s="17" t="e">
        <f t="shared" ca="1" si="25"/>
        <v>#N/A</v>
      </c>
      <c r="BE60" s="17">
        <v>0</v>
      </c>
      <c r="BG60" s="17">
        <v>27</v>
      </c>
      <c r="BH60" s="17">
        <f t="shared" si="26"/>
        <v>0.11188698451648184</v>
      </c>
      <c r="BI60" s="17">
        <f t="shared" si="27"/>
        <v>21.488698451648187</v>
      </c>
      <c r="BJ60" s="17">
        <f t="shared" si="28"/>
        <v>1.7523360046485957E-3</v>
      </c>
      <c r="BK60" s="17">
        <f t="shared" si="29"/>
        <v>0.17572221972645505</v>
      </c>
      <c r="BL60" s="17">
        <f t="shared" si="30"/>
        <v>3</v>
      </c>
      <c r="BM60" s="17">
        <f t="shared" si="31"/>
        <v>21.488698451648187</v>
      </c>
      <c r="BN60" s="17">
        <f t="shared" si="32"/>
        <v>-5000</v>
      </c>
      <c r="BO60" s="17">
        <f t="shared" si="71"/>
        <v>21.488698451648187</v>
      </c>
      <c r="BP60" s="17">
        <f t="shared" si="71"/>
        <v>-5000</v>
      </c>
      <c r="BQ60" s="17">
        <f t="shared" si="71"/>
        <v>-5000</v>
      </c>
      <c r="BR60" s="17">
        <f t="shared" si="71"/>
        <v>-5000</v>
      </c>
      <c r="BS60" s="17">
        <f t="shared" si="71"/>
        <v>-5000</v>
      </c>
      <c r="BT60" s="17">
        <v>58</v>
      </c>
      <c r="BU60" s="17">
        <f t="shared" si="33"/>
        <v>4</v>
      </c>
      <c r="BV60" s="17">
        <f t="shared" si="34"/>
        <v>14</v>
      </c>
      <c r="BW60" s="17">
        <f t="shared" si="35"/>
        <v>2</v>
      </c>
      <c r="BX60" s="17">
        <f t="shared" si="36"/>
        <v>9</v>
      </c>
      <c r="BY60" s="17">
        <f t="shared" si="37"/>
        <v>9</v>
      </c>
      <c r="BZ60" s="17">
        <f t="shared" si="38"/>
        <v>3</v>
      </c>
      <c r="CA60" s="17">
        <f t="shared" si="39"/>
        <v>12</v>
      </c>
      <c r="CB60" s="17">
        <f t="shared" si="40"/>
        <v>21.488698451648187</v>
      </c>
      <c r="CC60" s="17" t="e">
        <f t="shared" ca="1" si="41"/>
        <v>#N/A</v>
      </c>
      <c r="CD60" s="17" t="e">
        <f t="shared" ca="1" si="42"/>
        <v>#N/A</v>
      </c>
      <c r="CE60" s="17" t="e">
        <f t="shared" ca="1" si="43"/>
        <v>#N/A</v>
      </c>
      <c r="CF60" s="17" t="e">
        <f t="shared" ca="1" si="44"/>
        <v>#N/A</v>
      </c>
      <c r="CG60" s="17" t="e">
        <f t="shared" ca="1" si="45"/>
        <v>#N/A</v>
      </c>
      <c r="CH60" s="17" t="e">
        <f t="shared" ca="1" si="46"/>
        <v>#N/A</v>
      </c>
      <c r="CI60" s="17" t="e">
        <f t="shared" ca="1" si="47"/>
        <v>#N/A</v>
      </c>
      <c r="CJ60" s="17">
        <v>0</v>
      </c>
      <c r="CK60" s="17">
        <v>57</v>
      </c>
      <c r="CL60" s="17">
        <f t="shared" si="48"/>
        <v>15.741489033982683</v>
      </c>
      <c r="CM60" s="17">
        <f t="shared" si="49"/>
        <v>0.141923819606109</v>
      </c>
      <c r="CN60" s="17">
        <f t="shared" si="50"/>
        <v>14.531296153426393</v>
      </c>
      <c r="CO60" s="17">
        <f t="shared" si="51"/>
        <v>0.41922319176576173</v>
      </c>
    </row>
    <row r="61" spans="24:93" x14ac:dyDescent="0.2">
      <c r="X61" s="21">
        <v>-1</v>
      </c>
      <c r="Y61" s="17">
        <f t="shared" si="74"/>
        <v>-1.5017417303932116E-2</v>
      </c>
      <c r="AA61" s="17">
        <f t="shared" si="70"/>
        <v>-2.2666666666666543E-2</v>
      </c>
      <c r="AB61" s="17">
        <f t="shared" si="56"/>
        <v>-1.42547995988557E-2</v>
      </c>
      <c r="AC61" s="19">
        <f t="shared" si="57"/>
        <v>6.7772284942286482E-3</v>
      </c>
      <c r="AD61" s="17">
        <f t="shared" si="58"/>
        <v>4.444529047967008E-2</v>
      </c>
      <c r="AE61" s="17">
        <f t="shared" si="59"/>
        <v>3.0142100608270312E-12</v>
      </c>
      <c r="AF61" s="17">
        <f t="shared" si="60"/>
        <v>3</v>
      </c>
      <c r="AG61" s="17">
        <f t="shared" si="61"/>
        <v>7</v>
      </c>
      <c r="AH61" s="17">
        <f t="shared" si="73"/>
        <v>-5000</v>
      </c>
      <c r="AI61" s="17">
        <f t="shared" si="73"/>
        <v>-5000</v>
      </c>
      <c r="AJ61" s="17">
        <f t="shared" si="73"/>
        <v>-2.2666666666666543E-2</v>
      </c>
      <c r="AK61" s="17">
        <f t="shared" si="73"/>
        <v>-5000</v>
      </c>
      <c r="AL61" s="17">
        <f t="shared" si="73"/>
        <v>-5000</v>
      </c>
      <c r="AM61" s="17">
        <f t="shared" si="73"/>
        <v>-5000</v>
      </c>
      <c r="AN61" s="17">
        <f t="shared" si="73"/>
        <v>-5000</v>
      </c>
      <c r="AO61" s="17">
        <v>59</v>
      </c>
      <c r="AP61" s="17">
        <f t="shared" si="62"/>
        <v>14</v>
      </c>
      <c r="AQ61" s="17">
        <f t="shared" si="63"/>
        <v>5</v>
      </c>
      <c r="AR61" s="17">
        <f t="shared" si="64"/>
        <v>11</v>
      </c>
      <c r="AS61" s="17">
        <f t="shared" si="65"/>
        <v>23</v>
      </c>
      <c r="AT61" s="17">
        <f t="shared" si="66"/>
        <v>43</v>
      </c>
      <c r="AU61" s="17">
        <f t="shared" si="67"/>
        <v>27</v>
      </c>
      <c r="AV61" s="17">
        <f t="shared" si="68"/>
        <v>33</v>
      </c>
      <c r="AW61" s="17">
        <f t="shared" si="18"/>
        <v>8.0333333333333456</v>
      </c>
      <c r="AX61" s="17" t="e">
        <f t="shared" ca="1" si="19"/>
        <v>#N/A</v>
      </c>
      <c r="AY61" s="17" t="e">
        <f t="shared" ca="1" si="20"/>
        <v>#N/A</v>
      </c>
      <c r="AZ61" s="17" t="e">
        <f t="shared" ca="1" si="21"/>
        <v>#N/A</v>
      </c>
      <c r="BA61" s="17" t="e">
        <f t="shared" ca="1" si="22"/>
        <v>#N/A</v>
      </c>
      <c r="BB61" s="17" t="e">
        <f t="shared" ca="1" si="23"/>
        <v>#N/A</v>
      </c>
      <c r="BC61" s="17" t="e">
        <f t="shared" ca="1" si="24"/>
        <v>#N/A</v>
      </c>
      <c r="BD61" s="17" t="e">
        <f t="shared" ca="1" si="25"/>
        <v>#N/A</v>
      </c>
      <c r="BE61" s="17">
        <v>0</v>
      </c>
      <c r="BG61" s="17">
        <v>28</v>
      </c>
      <c r="BH61" s="17">
        <f t="shared" si="26"/>
        <v>0.11603818721250331</v>
      </c>
      <c r="BI61" s="17">
        <f t="shared" si="27"/>
        <v>21.903818721250332</v>
      </c>
      <c r="BJ61" s="17">
        <f t="shared" si="28"/>
        <v>1.0831224299351003E-3</v>
      </c>
      <c r="BK61" s="17">
        <f t="shared" si="29"/>
        <v>0.15402204674774528</v>
      </c>
      <c r="BL61" s="17">
        <f t="shared" si="30"/>
        <v>3</v>
      </c>
      <c r="BM61" s="17">
        <f t="shared" si="31"/>
        <v>21.903818721250332</v>
      </c>
      <c r="BN61" s="17">
        <f t="shared" si="32"/>
        <v>-5000</v>
      </c>
      <c r="BO61" s="17">
        <f t="shared" si="71"/>
        <v>21.903818721250332</v>
      </c>
      <c r="BP61" s="17">
        <f t="shared" si="71"/>
        <v>-5000</v>
      </c>
      <c r="BQ61" s="17">
        <f t="shared" si="71"/>
        <v>-5000</v>
      </c>
      <c r="BR61" s="17">
        <f t="shared" si="71"/>
        <v>-5000</v>
      </c>
      <c r="BS61" s="17">
        <f t="shared" si="71"/>
        <v>-5000</v>
      </c>
      <c r="BT61" s="17">
        <v>59</v>
      </c>
      <c r="BU61" s="17">
        <f t="shared" si="33"/>
        <v>3</v>
      </c>
      <c r="BV61" s="17">
        <f t="shared" si="34"/>
        <v>14</v>
      </c>
      <c r="BW61" s="17">
        <f t="shared" si="35"/>
        <v>1</v>
      </c>
      <c r="BX61" s="17">
        <f t="shared" si="36"/>
        <v>9</v>
      </c>
      <c r="BY61" s="17">
        <f t="shared" si="37"/>
        <v>9</v>
      </c>
      <c r="BZ61" s="17">
        <f t="shared" si="38"/>
        <v>3</v>
      </c>
      <c r="CA61" s="17">
        <f t="shared" si="39"/>
        <v>12</v>
      </c>
      <c r="CB61" s="17">
        <f t="shared" si="40"/>
        <v>21.903818721250332</v>
      </c>
      <c r="CC61" s="17" t="e">
        <f t="shared" ca="1" si="41"/>
        <v>#N/A</v>
      </c>
      <c r="CD61" s="17" t="e">
        <f t="shared" ca="1" si="42"/>
        <v>#N/A</v>
      </c>
      <c r="CE61" s="17" t="e">
        <f t="shared" ca="1" si="43"/>
        <v>#N/A</v>
      </c>
      <c r="CF61" s="17" t="e">
        <f t="shared" ca="1" si="44"/>
        <v>#N/A</v>
      </c>
      <c r="CG61" s="17" t="e">
        <f t="shared" ca="1" si="45"/>
        <v>#N/A</v>
      </c>
      <c r="CH61" s="17" t="e">
        <f t="shared" ca="1" si="46"/>
        <v>#N/A</v>
      </c>
      <c r="CI61" s="17" t="e">
        <f t="shared" ca="1" si="47"/>
        <v>#N/A</v>
      </c>
      <c r="CJ61" s="17">
        <v>0</v>
      </c>
      <c r="CK61" s="17">
        <v>58</v>
      </c>
      <c r="CL61" s="17">
        <f t="shared" si="48"/>
        <v>16.734238977575504</v>
      </c>
      <c r="CM61" s="17">
        <f t="shared" si="49"/>
        <v>0.14500002912396232</v>
      </c>
      <c r="CN61" s="17">
        <f t="shared" si="50"/>
        <v>13.400908198924208</v>
      </c>
      <c r="CO61" s="17">
        <f t="shared" si="51"/>
        <v>0.48208201111801835</v>
      </c>
    </row>
    <row r="62" spans="24:93" x14ac:dyDescent="0.2">
      <c r="X62" s="21">
        <v>1</v>
      </c>
      <c r="Y62" s="17">
        <f t="shared" si="74"/>
        <v>1.5017417303932116E-2</v>
      </c>
      <c r="AA62" s="17">
        <f t="shared" si="70"/>
        <v>-2.1333333333333211E-2</v>
      </c>
      <c r="AB62" s="17">
        <f t="shared" si="56"/>
        <v>-1.341638573722973E-2</v>
      </c>
      <c r="AC62" s="19">
        <f t="shared" si="57"/>
        <v>0.78919825204617688</v>
      </c>
      <c r="AD62" s="17">
        <f t="shared" si="58"/>
        <v>4.7145244885509953E-2</v>
      </c>
      <c r="AE62" s="17">
        <f t="shared" si="59"/>
        <v>6.6473649279789659E-2</v>
      </c>
      <c r="AF62" s="17">
        <f t="shared" si="60"/>
        <v>3</v>
      </c>
      <c r="AG62" s="17">
        <f t="shared" si="61"/>
        <v>3</v>
      </c>
      <c r="AH62" s="17">
        <f t="shared" si="73"/>
        <v>-5000</v>
      </c>
      <c r="AI62" s="17">
        <f t="shared" si="73"/>
        <v>-5000</v>
      </c>
      <c r="AJ62" s="17">
        <f t="shared" si="73"/>
        <v>-2.1333333333333211E-2</v>
      </c>
      <c r="AK62" s="17">
        <f t="shared" si="73"/>
        <v>-5000</v>
      </c>
      <c r="AL62" s="17">
        <f t="shared" si="73"/>
        <v>-5000</v>
      </c>
      <c r="AM62" s="17">
        <f t="shared" si="73"/>
        <v>-5000</v>
      </c>
      <c r="AN62" s="17">
        <f t="shared" si="73"/>
        <v>-5000</v>
      </c>
      <c r="AO62" s="17">
        <v>60</v>
      </c>
      <c r="AP62" s="17">
        <f t="shared" si="62"/>
        <v>14</v>
      </c>
      <c r="AQ62" s="17">
        <f t="shared" si="63"/>
        <v>5</v>
      </c>
      <c r="AR62" s="17">
        <f t="shared" si="64"/>
        <v>10</v>
      </c>
      <c r="AS62" s="17">
        <f t="shared" si="65"/>
        <v>23</v>
      </c>
      <c r="AT62" s="17">
        <f t="shared" si="66"/>
        <v>43</v>
      </c>
      <c r="AU62" s="17">
        <f t="shared" si="67"/>
        <v>27</v>
      </c>
      <c r="AV62" s="17">
        <f t="shared" si="68"/>
        <v>33</v>
      </c>
      <c r="AW62" s="17">
        <f t="shared" si="18"/>
        <v>8.1666666666666785</v>
      </c>
      <c r="AX62" s="17" t="e">
        <f t="shared" ca="1" si="19"/>
        <v>#N/A</v>
      </c>
      <c r="AY62" s="17" t="e">
        <f t="shared" ca="1" si="20"/>
        <v>#N/A</v>
      </c>
      <c r="AZ62" s="17" t="e">
        <f t="shared" ca="1" si="21"/>
        <v>#N/A</v>
      </c>
      <c r="BA62" s="17" t="e">
        <f t="shared" ca="1" si="22"/>
        <v>#N/A</v>
      </c>
      <c r="BB62" s="17" t="e">
        <f t="shared" ca="1" si="23"/>
        <v>#N/A</v>
      </c>
      <c r="BC62" s="17" t="e">
        <f t="shared" ca="1" si="24"/>
        <v>#N/A</v>
      </c>
      <c r="BD62" s="17" t="e">
        <f t="shared" ca="1" si="25"/>
        <v>#N/A</v>
      </c>
      <c r="BE62" s="17">
        <v>0</v>
      </c>
      <c r="BG62" s="17">
        <v>29</v>
      </c>
      <c r="BH62" s="17">
        <f t="shared" si="26"/>
        <v>0.12019018242938326</v>
      </c>
      <c r="BI62" s="17">
        <f t="shared" si="27"/>
        <v>22.319018242938327</v>
      </c>
      <c r="BJ62" s="17">
        <f t="shared" si="28"/>
        <v>5.8193840590406284E-6</v>
      </c>
      <c r="BK62" s="17">
        <f t="shared" si="29"/>
        <v>3.6789148118840924E-2</v>
      </c>
      <c r="BL62" s="17">
        <f t="shared" si="30"/>
        <v>1</v>
      </c>
      <c r="BM62" s="17">
        <f t="shared" si="31"/>
        <v>22.319018242938327</v>
      </c>
      <c r="BN62" s="17">
        <f t="shared" si="32"/>
        <v>-5000</v>
      </c>
      <c r="BO62" s="17">
        <f t="shared" si="71"/>
        <v>-5000</v>
      </c>
      <c r="BP62" s="17">
        <f t="shared" si="71"/>
        <v>-5000</v>
      </c>
      <c r="BQ62" s="17">
        <f t="shared" si="71"/>
        <v>-5000</v>
      </c>
      <c r="BR62" s="17">
        <f t="shared" si="71"/>
        <v>-5000</v>
      </c>
      <c r="BS62" s="17">
        <f t="shared" si="71"/>
        <v>-5000</v>
      </c>
      <c r="BT62" s="17">
        <v>60</v>
      </c>
      <c r="BU62" s="17">
        <f t="shared" si="33"/>
        <v>2</v>
      </c>
      <c r="BV62" s="17">
        <f t="shared" si="34"/>
        <v>14</v>
      </c>
      <c r="BW62" s="17">
        <f t="shared" si="35"/>
        <v>19</v>
      </c>
      <c r="BX62" s="17">
        <f t="shared" si="36"/>
        <v>9</v>
      </c>
      <c r="BY62" s="17">
        <f t="shared" si="37"/>
        <v>9</v>
      </c>
      <c r="BZ62" s="17">
        <f t="shared" si="38"/>
        <v>3</v>
      </c>
      <c r="CA62" s="17">
        <f t="shared" si="39"/>
        <v>12</v>
      </c>
      <c r="CB62" s="17">
        <f t="shared" si="40"/>
        <v>22.319018242938327</v>
      </c>
      <c r="CC62" s="17" t="e">
        <f t="shared" ca="1" si="41"/>
        <v>#N/A</v>
      </c>
      <c r="CD62" s="17" t="e">
        <f t="shared" ca="1" si="42"/>
        <v>#N/A</v>
      </c>
      <c r="CE62" s="17" t="e">
        <f t="shared" ca="1" si="43"/>
        <v>#N/A</v>
      </c>
      <c r="CF62" s="17" t="e">
        <f t="shared" ca="1" si="44"/>
        <v>#N/A</v>
      </c>
      <c r="CG62" s="17" t="e">
        <f t="shared" ca="1" si="45"/>
        <v>#N/A</v>
      </c>
      <c r="CH62" s="17" t="e">
        <f t="shared" ca="1" si="46"/>
        <v>#N/A</v>
      </c>
      <c r="CI62" s="17" t="e">
        <f t="shared" ca="1" si="47"/>
        <v>#N/A</v>
      </c>
      <c r="CJ62" s="17">
        <v>0</v>
      </c>
      <c r="CK62" s="17">
        <v>59</v>
      </c>
      <c r="CL62" s="17">
        <f t="shared" si="48"/>
        <v>17.13278756962179</v>
      </c>
      <c r="CM62" s="17">
        <f t="shared" si="49"/>
        <v>3.0755472005102119E-2</v>
      </c>
      <c r="CN62" s="17">
        <f t="shared" si="50"/>
        <v>11.816841259641754</v>
      </c>
      <c r="CO62" s="17">
        <f t="shared" si="51"/>
        <v>0.11844807013531677</v>
      </c>
    </row>
    <row r="63" spans="24:93" x14ac:dyDescent="0.2">
      <c r="X63" s="21">
        <v>2</v>
      </c>
      <c r="Y63" s="17">
        <f t="shared" si="74"/>
        <v>3.003617446750342E-2</v>
      </c>
      <c r="AA63" s="17">
        <f t="shared" si="70"/>
        <v>-1.9999999999999879E-2</v>
      </c>
      <c r="AB63" s="17">
        <f t="shared" si="56"/>
        <v>-1.2577953012282563E-2</v>
      </c>
      <c r="AC63" s="19">
        <f t="shared" si="57"/>
        <v>0.74060702505253184</v>
      </c>
      <c r="AD63" s="17">
        <f t="shared" si="58"/>
        <v>4.2595283223842949E-2</v>
      </c>
      <c r="AE63" s="17">
        <f t="shared" si="59"/>
        <v>4.598539183361626E-2</v>
      </c>
      <c r="AF63" s="17">
        <f t="shared" si="60"/>
        <v>3</v>
      </c>
      <c r="AG63" s="17">
        <f t="shared" si="61"/>
        <v>3</v>
      </c>
      <c r="AH63" s="17">
        <f t="shared" ref="AH63:AN72" si="75">IF($AF63=AH$2,$AA63,-5000)</f>
        <v>-5000</v>
      </c>
      <c r="AI63" s="17">
        <f t="shared" si="75"/>
        <v>-5000</v>
      </c>
      <c r="AJ63" s="17">
        <f t="shared" si="75"/>
        <v>-1.9999999999999879E-2</v>
      </c>
      <c r="AK63" s="17">
        <f t="shared" si="75"/>
        <v>-5000</v>
      </c>
      <c r="AL63" s="17">
        <f t="shared" si="75"/>
        <v>-5000</v>
      </c>
      <c r="AM63" s="17">
        <f t="shared" si="75"/>
        <v>-5000</v>
      </c>
      <c r="AN63" s="17">
        <f t="shared" si="75"/>
        <v>-5000</v>
      </c>
      <c r="AO63" s="17">
        <v>61</v>
      </c>
      <c r="AP63" s="17">
        <f t="shared" si="62"/>
        <v>14</v>
      </c>
      <c r="AQ63" s="17">
        <f t="shared" si="63"/>
        <v>5</v>
      </c>
      <c r="AR63" s="17">
        <f t="shared" si="64"/>
        <v>9</v>
      </c>
      <c r="AS63" s="17">
        <f t="shared" si="65"/>
        <v>23</v>
      </c>
      <c r="AT63" s="17">
        <f t="shared" si="66"/>
        <v>43</v>
      </c>
      <c r="AU63" s="17">
        <f t="shared" si="67"/>
        <v>27</v>
      </c>
      <c r="AV63" s="17">
        <f t="shared" si="68"/>
        <v>33</v>
      </c>
      <c r="AW63" s="17">
        <f t="shared" si="18"/>
        <v>8.3000000000000131</v>
      </c>
      <c r="AX63" s="17" t="e">
        <f t="shared" ca="1" si="19"/>
        <v>#N/A</v>
      </c>
      <c r="AY63" s="17" t="e">
        <f t="shared" ca="1" si="20"/>
        <v>#N/A</v>
      </c>
      <c r="AZ63" s="17" t="e">
        <f t="shared" ca="1" si="21"/>
        <v>#N/A</v>
      </c>
      <c r="BA63" s="17" t="e">
        <f t="shared" ca="1" si="22"/>
        <v>#N/A</v>
      </c>
      <c r="BB63" s="17" t="e">
        <f t="shared" ca="1" si="23"/>
        <v>#N/A</v>
      </c>
      <c r="BC63" s="17" t="e">
        <f t="shared" ca="1" si="24"/>
        <v>#N/A</v>
      </c>
      <c r="BD63" s="17" t="e">
        <f t="shared" ca="1" si="25"/>
        <v>#N/A</v>
      </c>
      <c r="BE63" s="17">
        <v>0</v>
      </c>
      <c r="BG63" s="17">
        <v>30</v>
      </c>
      <c r="BH63" s="17">
        <f t="shared" si="26"/>
        <v>0.12434299895014232</v>
      </c>
      <c r="BI63" s="17">
        <f t="shared" si="27"/>
        <v>22.734299895014235</v>
      </c>
      <c r="BJ63" s="17">
        <f t="shared" si="28"/>
        <v>7.660501758853975E-4</v>
      </c>
      <c r="BK63" s="17">
        <f t="shared" si="29"/>
        <v>0.14007861534730057</v>
      </c>
      <c r="BL63" s="17">
        <f t="shared" si="30"/>
        <v>2</v>
      </c>
      <c r="BM63" s="17">
        <f t="shared" si="31"/>
        <v>22.734299895014235</v>
      </c>
      <c r="BN63" s="17">
        <f t="shared" si="32"/>
        <v>-5000</v>
      </c>
      <c r="BO63" s="17">
        <f t="shared" si="71"/>
        <v>-5000</v>
      </c>
      <c r="BP63" s="17">
        <f t="shared" si="71"/>
        <v>-5000</v>
      </c>
      <c r="BQ63" s="17">
        <f t="shared" si="71"/>
        <v>-5000</v>
      </c>
      <c r="BR63" s="17">
        <f t="shared" si="71"/>
        <v>-5000</v>
      </c>
      <c r="BS63" s="17">
        <f t="shared" si="71"/>
        <v>-5000</v>
      </c>
      <c r="BT63" s="17">
        <v>61</v>
      </c>
      <c r="BU63" s="17">
        <f t="shared" si="33"/>
        <v>1</v>
      </c>
      <c r="BV63" s="17">
        <f t="shared" si="34"/>
        <v>14</v>
      </c>
      <c r="BW63" s="17">
        <f t="shared" si="35"/>
        <v>19</v>
      </c>
      <c r="BX63" s="17">
        <f t="shared" si="36"/>
        <v>9</v>
      </c>
      <c r="BY63" s="17">
        <f t="shared" si="37"/>
        <v>9</v>
      </c>
      <c r="BZ63" s="17">
        <f t="shared" si="38"/>
        <v>3</v>
      </c>
      <c r="CA63" s="17">
        <f t="shared" si="39"/>
        <v>12</v>
      </c>
      <c r="CB63" s="17">
        <f t="shared" si="40"/>
        <v>22.734299895014235</v>
      </c>
      <c r="CC63" s="17" t="e">
        <f t="shared" ca="1" si="41"/>
        <v>#N/A</v>
      </c>
      <c r="CD63" s="17" t="e">
        <f t="shared" ca="1" si="42"/>
        <v>#N/A</v>
      </c>
      <c r="CE63" s="17" t="e">
        <f t="shared" ca="1" si="43"/>
        <v>#N/A</v>
      </c>
      <c r="CF63" s="17" t="e">
        <f t="shared" ca="1" si="44"/>
        <v>#N/A</v>
      </c>
      <c r="CG63" s="17" t="e">
        <f t="shared" ca="1" si="45"/>
        <v>#N/A</v>
      </c>
      <c r="CH63" s="17" t="e">
        <f t="shared" ca="1" si="46"/>
        <v>#N/A</v>
      </c>
      <c r="CI63" s="17" t="e">
        <f t="shared" ca="1" si="47"/>
        <v>#N/A</v>
      </c>
      <c r="CJ63" s="17">
        <v>0</v>
      </c>
      <c r="CK63" s="17">
        <v>60</v>
      </c>
      <c r="CL63" s="17">
        <f t="shared" si="48"/>
        <v>16.881738756223069</v>
      </c>
      <c r="CM63" s="17">
        <f t="shared" si="49"/>
        <v>-6.5174829889106473E-2</v>
      </c>
      <c r="CN63" s="17">
        <f t="shared" si="50"/>
        <v>9.9203177722490032</v>
      </c>
      <c r="CO63" s="17">
        <f t="shared" si="51"/>
        <v>-0.30381563404596912</v>
      </c>
    </row>
    <row r="64" spans="24:93" x14ac:dyDescent="0.2">
      <c r="X64" s="21">
        <v>3</v>
      </c>
      <c r="Y64" s="17">
        <f t="shared" si="74"/>
        <v>4.5057612426622269E-2</v>
      </c>
      <c r="AA64" s="17">
        <f t="shared" si="70"/>
        <v>-1.8666666666666547E-2</v>
      </c>
      <c r="AB64" s="17">
        <f t="shared" si="56"/>
        <v>-1.1739502602200873E-2</v>
      </c>
      <c r="AC64" s="19">
        <f t="shared" si="57"/>
        <v>6.2436021247604069E-4</v>
      </c>
      <c r="AD64" s="17">
        <f t="shared" si="58"/>
        <v>3.1337054161453153E-2</v>
      </c>
      <c r="AE64" s="17">
        <f t="shared" si="59"/>
        <v>1.6795973579116206E-17</v>
      </c>
      <c r="AF64" s="17">
        <f t="shared" si="60"/>
        <v>3</v>
      </c>
      <c r="AG64" s="17">
        <f t="shared" si="61"/>
        <v>7</v>
      </c>
      <c r="AH64" s="17">
        <f t="shared" si="75"/>
        <v>-5000</v>
      </c>
      <c r="AI64" s="17">
        <f t="shared" si="75"/>
        <v>-5000</v>
      </c>
      <c r="AJ64" s="17">
        <f t="shared" si="75"/>
        <v>-1.8666666666666547E-2</v>
      </c>
      <c r="AK64" s="17">
        <f t="shared" si="75"/>
        <v>-5000</v>
      </c>
      <c r="AL64" s="17">
        <f t="shared" si="75"/>
        <v>-5000</v>
      </c>
      <c r="AM64" s="17">
        <f t="shared" si="75"/>
        <v>-5000</v>
      </c>
      <c r="AN64" s="17">
        <f t="shared" si="75"/>
        <v>-5000</v>
      </c>
      <c r="AO64" s="17">
        <v>62</v>
      </c>
      <c r="AP64" s="17">
        <f t="shared" si="62"/>
        <v>14</v>
      </c>
      <c r="AQ64" s="17">
        <f t="shared" si="63"/>
        <v>5</v>
      </c>
      <c r="AR64" s="17">
        <f t="shared" si="64"/>
        <v>8</v>
      </c>
      <c r="AS64" s="17">
        <f t="shared" si="65"/>
        <v>23</v>
      </c>
      <c r="AT64" s="17">
        <f t="shared" si="66"/>
        <v>43</v>
      </c>
      <c r="AU64" s="17">
        <f t="shared" si="67"/>
        <v>27</v>
      </c>
      <c r="AV64" s="17">
        <f t="shared" si="68"/>
        <v>33</v>
      </c>
      <c r="AW64" s="17">
        <f t="shared" si="18"/>
        <v>8.433333333333346</v>
      </c>
      <c r="AX64" s="17" t="e">
        <f t="shared" ca="1" si="19"/>
        <v>#N/A</v>
      </c>
      <c r="AY64" s="17" t="e">
        <f t="shared" ca="1" si="20"/>
        <v>#N/A</v>
      </c>
      <c r="AZ64" s="17" t="e">
        <f t="shared" ca="1" si="21"/>
        <v>#N/A</v>
      </c>
      <c r="BA64" s="17" t="e">
        <f t="shared" ca="1" si="22"/>
        <v>#N/A</v>
      </c>
      <c r="BB64" s="17" t="e">
        <f t="shared" ca="1" si="23"/>
        <v>#N/A</v>
      </c>
      <c r="BC64" s="17" t="e">
        <f t="shared" ca="1" si="24"/>
        <v>#N/A</v>
      </c>
      <c r="BD64" s="17" t="e">
        <f t="shared" ca="1" si="25"/>
        <v>#N/A</v>
      </c>
      <c r="BE64" s="17">
        <v>0</v>
      </c>
      <c r="CK64" s="17">
        <v>61</v>
      </c>
      <c r="CL64" s="17">
        <f t="shared" si="48"/>
        <v>15.999551603095815</v>
      </c>
      <c r="CM64" s="17">
        <f t="shared" si="49"/>
        <v>-6.7410258894262665E-2</v>
      </c>
      <c r="CN64" s="17">
        <f t="shared" si="50"/>
        <v>7.8744939765414887</v>
      </c>
      <c r="CO64" s="17">
        <f t="shared" si="51"/>
        <v>-0.40956079602676371</v>
      </c>
    </row>
    <row r="65" spans="24:93" x14ac:dyDescent="0.2">
      <c r="X65" s="21">
        <v>4</v>
      </c>
      <c r="Y65" s="17">
        <f t="shared" si="74"/>
        <v>6.0083074272138097E-2</v>
      </c>
      <c r="AA65" s="17">
        <f t="shared" si="70"/>
        <v>-1.7333333333333215E-2</v>
      </c>
      <c r="AB65" s="17">
        <f t="shared" si="56"/>
        <v>-1.0901035685320495E-2</v>
      </c>
      <c r="AC65" s="19">
        <f t="shared" si="57"/>
        <v>0.69569410556738098</v>
      </c>
      <c r="AD65" s="17">
        <f t="shared" si="58"/>
        <v>1.6489368823197251E-2</v>
      </c>
      <c r="AE65" s="17">
        <f t="shared" si="59"/>
        <v>2.0926357220726922E-2</v>
      </c>
      <c r="AF65" s="17">
        <f t="shared" si="60"/>
        <v>4</v>
      </c>
      <c r="AG65" s="17">
        <f t="shared" si="61"/>
        <v>4</v>
      </c>
      <c r="AH65" s="17">
        <f t="shared" si="75"/>
        <v>-5000</v>
      </c>
      <c r="AI65" s="17">
        <f t="shared" si="75"/>
        <v>-5000</v>
      </c>
      <c r="AJ65" s="17">
        <f t="shared" si="75"/>
        <v>-5000</v>
      </c>
      <c r="AK65" s="17">
        <f t="shared" si="75"/>
        <v>-1.7333333333333215E-2</v>
      </c>
      <c r="AL65" s="17">
        <f t="shared" si="75"/>
        <v>-5000</v>
      </c>
      <c r="AM65" s="17">
        <f t="shared" si="75"/>
        <v>-5000</v>
      </c>
      <c r="AN65" s="17">
        <f t="shared" si="75"/>
        <v>-5000</v>
      </c>
      <c r="AO65" s="17">
        <v>63</v>
      </c>
      <c r="AP65" s="17">
        <f t="shared" si="62"/>
        <v>14</v>
      </c>
      <c r="AQ65" s="17">
        <f t="shared" si="63"/>
        <v>5</v>
      </c>
      <c r="AR65" s="17">
        <f t="shared" si="64"/>
        <v>13</v>
      </c>
      <c r="AS65" s="17">
        <f t="shared" si="65"/>
        <v>13</v>
      </c>
      <c r="AT65" s="17">
        <f t="shared" si="66"/>
        <v>43</v>
      </c>
      <c r="AU65" s="17">
        <f t="shared" si="67"/>
        <v>27</v>
      </c>
      <c r="AV65" s="17">
        <f t="shared" si="68"/>
        <v>33</v>
      </c>
      <c r="AW65" s="17">
        <f t="shared" si="18"/>
        <v>8.5666666666666789</v>
      </c>
      <c r="AX65" s="17" t="e">
        <f t="shared" ca="1" si="19"/>
        <v>#N/A</v>
      </c>
      <c r="AY65" s="17" t="e">
        <f t="shared" ca="1" si="20"/>
        <v>#N/A</v>
      </c>
      <c r="AZ65" s="17" t="e">
        <f t="shared" ca="1" si="21"/>
        <v>#N/A</v>
      </c>
      <c r="BA65" s="17" t="e">
        <f t="shared" ca="1" si="22"/>
        <v>#N/A</v>
      </c>
      <c r="BB65" s="17" t="e">
        <f t="shared" ca="1" si="23"/>
        <v>#N/A</v>
      </c>
      <c r="BC65" s="17" t="e">
        <f t="shared" ca="1" si="24"/>
        <v>#N/A</v>
      </c>
      <c r="BD65" s="17" t="e">
        <f t="shared" ca="1" si="25"/>
        <v>#N/A</v>
      </c>
      <c r="BE65" s="17">
        <v>0</v>
      </c>
      <c r="CK65" s="17">
        <v>62</v>
      </c>
      <c r="CL65" s="17">
        <f t="shared" si="48"/>
        <v>14.567243049692562</v>
      </c>
      <c r="CM65" s="17">
        <f t="shared" si="49"/>
        <v>-1.6106919307594194E-2</v>
      </c>
      <c r="CN65" s="17">
        <f t="shared" si="50"/>
        <v>5.845183394035443</v>
      </c>
      <c r="CO65" s="17">
        <f t="shared" si="51"/>
        <v>-0.14792891273855424</v>
      </c>
    </row>
    <row r="66" spans="24:93" x14ac:dyDescent="0.2">
      <c r="X66" s="21">
        <v>5</v>
      </c>
      <c r="Y66" s="17">
        <f t="shared" si="74"/>
        <v>7.5113906333329497E-2</v>
      </c>
      <c r="AA66" s="17">
        <f t="shared" si="70"/>
        <v>-1.5999999999999882E-2</v>
      </c>
      <c r="AB66" s="17">
        <f t="shared" si="56"/>
        <v>-1.0062553440116499E-2</v>
      </c>
      <c r="AC66" s="19">
        <f t="shared" si="57"/>
        <v>0.82836784238513428</v>
      </c>
      <c r="AD66" s="17">
        <f t="shared" si="58"/>
        <v>3.7145421363592892E-3</v>
      </c>
      <c r="AE66" s="17">
        <f t="shared" si="59"/>
        <v>2.3772168492573287E-2</v>
      </c>
      <c r="AF66" s="17">
        <f t="shared" si="60"/>
        <v>5</v>
      </c>
      <c r="AG66" s="17">
        <f t="shared" si="61"/>
        <v>4</v>
      </c>
      <c r="AH66" s="17">
        <f t="shared" si="75"/>
        <v>-5000</v>
      </c>
      <c r="AI66" s="17">
        <f t="shared" si="75"/>
        <v>-5000</v>
      </c>
      <c r="AJ66" s="17">
        <f t="shared" si="75"/>
        <v>-5000</v>
      </c>
      <c r="AK66" s="17">
        <f t="shared" si="75"/>
        <v>-5000</v>
      </c>
      <c r="AL66" s="17">
        <f t="shared" si="75"/>
        <v>-1.5999999999999882E-2</v>
      </c>
      <c r="AM66" s="17">
        <f t="shared" si="75"/>
        <v>-5000</v>
      </c>
      <c r="AN66" s="17">
        <f t="shared" si="75"/>
        <v>-5000</v>
      </c>
      <c r="AO66" s="17">
        <v>64</v>
      </c>
      <c r="AP66" s="17">
        <f t="shared" si="62"/>
        <v>14</v>
      </c>
      <c r="AQ66" s="17">
        <f t="shared" si="63"/>
        <v>5</v>
      </c>
      <c r="AR66" s="17">
        <f t="shared" si="64"/>
        <v>13</v>
      </c>
      <c r="AS66" s="17">
        <f t="shared" si="65"/>
        <v>23</v>
      </c>
      <c r="AT66" s="17">
        <f t="shared" si="66"/>
        <v>22</v>
      </c>
      <c r="AU66" s="17">
        <f t="shared" si="67"/>
        <v>27</v>
      </c>
      <c r="AV66" s="17">
        <f t="shared" si="68"/>
        <v>33</v>
      </c>
      <c r="AW66" s="17">
        <f t="shared" si="18"/>
        <v>8.7000000000000117</v>
      </c>
      <c r="AX66" s="17" t="e">
        <f t="shared" ca="1" si="19"/>
        <v>#N/A</v>
      </c>
      <c r="AY66" s="17" t="e">
        <f t="shared" ca="1" si="20"/>
        <v>#N/A</v>
      </c>
      <c r="AZ66" s="17" t="e">
        <f t="shared" ca="1" si="21"/>
        <v>#N/A</v>
      </c>
      <c r="BA66" s="17" t="e">
        <f t="shared" ca="1" si="22"/>
        <v>#N/A</v>
      </c>
      <c r="BB66" s="17" t="e">
        <f t="shared" ca="1" si="23"/>
        <v>#N/A</v>
      </c>
      <c r="BC66" s="17" t="e">
        <f t="shared" ca="1" si="24"/>
        <v>#N/A</v>
      </c>
      <c r="BD66" s="17" t="e">
        <f t="shared" ca="1" si="25"/>
        <v>#N/A</v>
      </c>
      <c r="BE66" s="17">
        <v>0</v>
      </c>
      <c r="CK66" s="17">
        <v>63</v>
      </c>
      <c r="CL66" s="17">
        <f t="shared" si="48"/>
        <v>12.711991459777053</v>
      </c>
      <c r="CM66" s="17">
        <f t="shared" si="49"/>
        <v>9.4190234478365407E-3</v>
      </c>
      <c r="CN66" s="17">
        <f t="shared" si="50"/>
        <v>3.9847965351878551</v>
      </c>
      <c r="CO66" s="17">
        <f t="shared" si="51"/>
        <v>0.20408808364384548</v>
      </c>
    </row>
    <row r="67" spans="24:93" x14ac:dyDescent="0.2">
      <c r="X67" s="21">
        <v>6</v>
      </c>
      <c r="Y67" s="17">
        <f t="shared" si="74"/>
        <v>9.0151459268642556E-2</v>
      </c>
      <c r="AA67" s="17">
        <f t="shared" si="70"/>
        <v>-1.4666666666666548E-2</v>
      </c>
      <c r="AB67" s="17">
        <f t="shared" ref="AB67:AB98" si="76">ATAN(AA67/$Y$14)</f>
        <v>-9.2240570451932544E-3</v>
      </c>
      <c r="AC67" s="19">
        <f t="shared" ref="AC67:AC98" si="77">(COS(PI()*Y$13/Y$15*SIN(AB67)))^2</f>
        <v>1.7356449176179116E-2</v>
      </c>
      <c r="AD67" s="17">
        <f t="shared" ref="AD67:AD98" si="78">(SIN(PI()*Y$12/Y$15*SIN(AB67)))^2/(PI()*Y$12/Y$15*SIN(AB67))^2</f>
        <v>5.7224408720402088E-4</v>
      </c>
      <c r="AE67" s="17">
        <f t="shared" ref="AE67:AE98" si="79">(AC67*AD67^AD$1)^AE$1</f>
        <v>3.7678626373830081E-11</v>
      </c>
      <c r="AF67" s="17">
        <f t="shared" ref="AF67:AF98" si="80">VLOOKUP(AD67,X$35:Y$41,2,1)</f>
        <v>7</v>
      </c>
      <c r="AG67" s="17">
        <f t="shared" ref="AG67:AG98" si="81">VLOOKUP(AE67,X$35:Y$41,2,1)</f>
        <v>7</v>
      </c>
      <c r="AH67" s="17">
        <f t="shared" si="75"/>
        <v>-5000</v>
      </c>
      <c r="AI67" s="17">
        <f t="shared" si="75"/>
        <v>-5000</v>
      </c>
      <c r="AJ67" s="17">
        <f t="shared" si="75"/>
        <v>-5000</v>
      </c>
      <c r="AK67" s="17">
        <f t="shared" si="75"/>
        <v>-5000</v>
      </c>
      <c r="AL67" s="17">
        <f t="shared" si="75"/>
        <v>-5000</v>
      </c>
      <c r="AM67" s="17">
        <f t="shared" si="75"/>
        <v>-5000</v>
      </c>
      <c r="AN67" s="17">
        <f t="shared" si="75"/>
        <v>-1.4666666666666548E-2</v>
      </c>
      <c r="AO67" s="17">
        <v>65</v>
      </c>
      <c r="AP67" s="17">
        <f t="shared" ref="AP67:AP98" si="82">RANK(AH67,AH$3:AH$153)</f>
        <v>14</v>
      </c>
      <c r="AQ67" s="17">
        <f t="shared" ref="AQ67:AQ98" si="83">RANK(AI67,AI$3:AI$153)</f>
        <v>5</v>
      </c>
      <c r="AR67" s="17">
        <f t="shared" ref="AR67:AR98" si="84">RANK(AJ67,AJ$3:AJ$153)</f>
        <v>13</v>
      </c>
      <c r="AS67" s="17">
        <f t="shared" ref="AS67:AS98" si="85">RANK(AK67,AK$3:AK$153)</f>
        <v>23</v>
      </c>
      <c r="AT67" s="17">
        <f t="shared" ref="AT67:AT98" si="86">RANK(AL67,AL$3:AL$153)</f>
        <v>43</v>
      </c>
      <c r="AU67" s="17">
        <f t="shared" ref="AU67:AU98" si="87">RANK(AM67,AM$3:AM$153)</f>
        <v>27</v>
      </c>
      <c r="AV67" s="17">
        <f t="shared" ref="AV67:AV98" si="88">RANK(AN67,AN$3:AN$153)</f>
        <v>17</v>
      </c>
      <c r="AW67" s="17">
        <f t="shared" si="18"/>
        <v>8.8333333333333464</v>
      </c>
      <c r="AX67" s="17" t="e">
        <f t="shared" ca="1" si="19"/>
        <v>#N/A</v>
      </c>
      <c r="AY67" s="17" t="e">
        <f t="shared" ca="1" si="20"/>
        <v>#N/A</v>
      </c>
      <c r="AZ67" s="17" t="e">
        <f t="shared" ca="1" si="21"/>
        <v>#N/A</v>
      </c>
      <c r="BA67" s="17" t="e">
        <f t="shared" ca="1" si="22"/>
        <v>#N/A</v>
      </c>
      <c r="BB67" s="17" t="e">
        <f t="shared" ca="1" si="23"/>
        <v>#N/A</v>
      </c>
      <c r="BC67" s="17" t="e">
        <f t="shared" ca="1" si="24"/>
        <v>#N/A</v>
      </c>
      <c r="BD67" s="17" t="e">
        <f t="shared" ca="1" si="25"/>
        <v>#N/A</v>
      </c>
      <c r="BE67" s="17">
        <v>0</v>
      </c>
      <c r="CK67" s="17">
        <v>64</v>
      </c>
      <c r="CL67" s="17">
        <f t="shared" si="48"/>
        <v>10.588718543667852</v>
      </c>
      <c r="CM67" s="17">
        <f t="shared" si="49"/>
        <v>-8.2906894664868946E-3</v>
      </c>
      <c r="CN67" s="17">
        <f t="shared" si="50"/>
        <v>2.4204694287070501</v>
      </c>
      <c r="CO67" s="17">
        <f t="shared" si="51"/>
        <v>0.32897767478978635</v>
      </c>
    </row>
    <row r="68" spans="24:93" x14ac:dyDescent="0.2">
      <c r="X68" s="21">
        <v>7</v>
      </c>
      <c r="Y68" s="17">
        <f t="shared" si="74"/>
        <v>0.10519708916614631</v>
      </c>
      <c r="AA68" s="17">
        <f t="shared" ref="AA68:AA99" si="89">AA67+Y$20</f>
        <v>-1.3333333333333214E-2</v>
      </c>
      <c r="AB68" s="17">
        <f t="shared" si="76"/>
        <v>-8.3855476792745031E-3</v>
      </c>
      <c r="AC68" s="19">
        <f t="shared" si="77"/>
        <v>0.59345556590717286</v>
      </c>
      <c r="AD68" s="17">
        <f t="shared" si="78"/>
        <v>1.5309408436346214E-2</v>
      </c>
      <c r="AE68" s="17">
        <f t="shared" si="79"/>
        <v>9.1079416917359754E-3</v>
      </c>
      <c r="AF68" s="17">
        <f t="shared" si="80"/>
        <v>4</v>
      </c>
      <c r="AG68" s="17">
        <f t="shared" si="81"/>
        <v>4</v>
      </c>
      <c r="AH68" s="17">
        <f t="shared" si="75"/>
        <v>-5000</v>
      </c>
      <c r="AI68" s="17">
        <f t="shared" si="75"/>
        <v>-5000</v>
      </c>
      <c r="AJ68" s="17">
        <f t="shared" si="75"/>
        <v>-5000</v>
      </c>
      <c r="AK68" s="17">
        <f t="shared" si="75"/>
        <v>-1.3333333333333214E-2</v>
      </c>
      <c r="AL68" s="17">
        <f t="shared" si="75"/>
        <v>-5000</v>
      </c>
      <c r="AM68" s="17">
        <f t="shared" si="75"/>
        <v>-5000</v>
      </c>
      <c r="AN68" s="17">
        <f t="shared" si="75"/>
        <v>-5000</v>
      </c>
      <c r="AO68" s="17">
        <v>66</v>
      </c>
      <c r="AP68" s="17">
        <f t="shared" si="82"/>
        <v>14</v>
      </c>
      <c r="AQ68" s="17">
        <f t="shared" si="83"/>
        <v>5</v>
      </c>
      <c r="AR68" s="17">
        <f t="shared" si="84"/>
        <v>13</v>
      </c>
      <c r="AS68" s="17">
        <f t="shared" si="85"/>
        <v>12</v>
      </c>
      <c r="AT68" s="17">
        <f t="shared" si="86"/>
        <v>43</v>
      </c>
      <c r="AU68" s="17">
        <f t="shared" si="87"/>
        <v>27</v>
      </c>
      <c r="AV68" s="17">
        <f t="shared" si="88"/>
        <v>33</v>
      </c>
      <c r="AW68" s="17">
        <f t="shared" ref="AW68:AW131" si="90">IF(AA68*100+$Y$22=0,-10,AA68*100+$Y$22)+$Y$23</f>
        <v>8.9666666666666792</v>
      </c>
      <c r="AX68" s="17" t="e">
        <f t="shared" ref="AX68:AX131" ca="1" si="91">VLOOKUP(AO68,$AP$3:$AW$153,8,0)+(RAND()*$BC$1-0.5*$BC$1)</f>
        <v>#N/A</v>
      </c>
      <c r="AY68" s="17" t="e">
        <f t="shared" ref="AY68:AY131" ca="1" si="92">VLOOKUP(AO68,$AQ$3:$AW$153,7,0)+(RAND()*$BC$1-0.5*$BC$1)</f>
        <v>#N/A</v>
      </c>
      <c r="AZ68" s="17" t="e">
        <f t="shared" ref="AZ68:AZ131" ca="1" si="93">VLOOKUP(AO68,$AR$3:$AW$153,6,0)+(RAND()*$BC$1-0.5*$BC$1)</f>
        <v>#N/A</v>
      </c>
      <c r="BA68" s="17" t="e">
        <f t="shared" ref="BA68:BA131" ca="1" si="94">VLOOKUP(AO68,$AS$3:$AW$153,5,0)+(RAND()*$BC$1-0.5*$BC$1)</f>
        <v>#N/A</v>
      </c>
      <c r="BB68" s="17" t="e">
        <f t="shared" ref="BB68:BB131" ca="1" si="95">VLOOKUP(AO68,$AT$3:$AW$153,4,0)+(RAND()*$BC$1-0.5*$BC$1)</f>
        <v>#N/A</v>
      </c>
      <c r="BC68" s="17" t="e">
        <f t="shared" ref="BC68:BC131" ca="1" si="96">VLOOKUP(AO68,$AU$3:$AW$153,3,0)+(RAND()*$BC$1-0.5*$BC$1)</f>
        <v>#N/A</v>
      </c>
      <c r="BD68" s="17" t="e">
        <f t="shared" ref="BD68:BD131" ca="1" si="97">VLOOKUP(AO68,$AV$3:$AW$153,2,0)+(RAND()*$BC$1-0.5*$BC$1)</f>
        <v>#N/A</v>
      </c>
      <c r="BE68" s="17">
        <v>0</v>
      </c>
      <c r="CK68" s="17">
        <v>65</v>
      </c>
      <c r="CL68" s="17">
        <f t="shared" si="48"/>
        <v>8.3621344273439675</v>
      </c>
      <c r="CM68" s="17">
        <f t="shared" si="49"/>
        <v>-1.6461644928565129E-2</v>
      </c>
      <c r="CN68" s="17">
        <f t="shared" si="50"/>
        <v>1.2466319547362659</v>
      </c>
      <c r="CO68" s="17">
        <f t="shared" si="51"/>
        <v>0.15345308994774431</v>
      </c>
    </row>
    <row r="69" spans="24:93" x14ac:dyDescent="0.2">
      <c r="X69" s="21">
        <v>8</v>
      </c>
      <c r="Y69" s="17">
        <f t="shared" si="74"/>
        <v>0.12025215865621368</v>
      </c>
      <c r="AA69" s="17">
        <f t="shared" si="89"/>
        <v>-1.1999999999999881E-2</v>
      </c>
      <c r="AB69" s="17">
        <f t="shared" si="76"/>
        <v>-7.5470265211934071E-3</v>
      </c>
      <c r="AC69" s="19">
        <f t="shared" si="77"/>
        <v>0.9009485766317773</v>
      </c>
      <c r="AD69" s="17">
        <f t="shared" si="78"/>
        <v>5.5270349124025654E-2</v>
      </c>
      <c r="AE69" s="17">
        <f t="shared" si="79"/>
        <v>0.13955523147248064</v>
      </c>
      <c r="AF69" s="17">
        <f t="shared" si="80"/>
        <v>3</v>
      </c>
      <c r="AG69" s="17">
        <f t="shared" si="81"/>
        <v>2</v>
      </c>
      <c r="AH69" s="17">
        <f t="shared" si="75"/>
        <v>-5000</v>
      </c>
      <c r="AI69" s="17">
        <f t="shared" si="75"/>
        <v>-5000</v>
      </c>
      <c r="AJ69" s="17">
        <f t="shared" si="75"/>
        <v>-1.1999999999999881E-2</v>
      </c>
      <c r="AK69" s="17">
        <f t="shared" si="75"/>
        <v>-5000</v>
      </c>
      <c r="AL69" s="17">
        <f t="shared" si="75"/>
        <v>-5000</v>
      </c>
      <c r="AM69" s="17">
        <f t="shared" si="75"/>
        <v>-5000</v>
      </c>
      <c r="AN69" s="17">
        <f t="shared" si="75"/>
        <v>-5000</v>
      </c>
      <c r="AO69" s="17">
        <v>67</v>
      </c>
      <c r="AP69" s="17">
        <f t="shared" si="82"/>
        <v>14</v>
      </c>
      <c r="AQ69" s="17">
        <f t="shared" si="83"/>
        <v>5</v>
      </c>
      <c r="AR69" s="17">
        <f t="shared" si="84"/>
        <v>7</v>
      </c>
      <c r="AS69" s="17">
        <f t="shared" si="85"/>
        <v>23</v>
      </c>
      <c r="AT69" s="17">
        <f t="shared" si="86"/>
        <v>43</v>
      </c>
      <c r="AU69" s="17">
        <f t="shared" si="87"/>
        <v>27</v>
      </c>
      <c r="AV69" s="17">
        <f t="shared" si="88"/>
        <v>33</v>
      </c>
      <c r="AW69" s="17">
        <f t="shared" si="90"/>
        <v>9.1000000000000121</v>
      </c>
      <c r="AX69" s="17" t="e">
        <f t="shared" ca="1" si="91"/>
        <v>#N/A</v>
      </c>
      <c r="AY69" s="17" t="e">
        <f t="shared" ca="1" si="92"/>
        <v>#N/A</v>
      </c>
      <c r="AZ69" s="17" t="e">
        <f t="shared" ca="1" si="93"/>
        <v>#N/A</v>
      </c>
      <c r="BA69" s="17" t="e">
        <f t="shared" ca="1" si="94"/>
        <v>#N/A</v>
      </c>
      <c r="BB69" s="17" t="e">
        <f t="shared" ca="1" si="95"/>
        <v>#N/A</v>
      </c>
      <c r="BC69" s="17" t="e">
        <f t="shared" ca="1" si="96"/>
        <v>#N/A</v>
      </c>
      <c r="BD69" s="17" t="e">
        <f t="shared" ca="1" si="97"/>
        <v>#N/A</v>
      </c>
      <c r="BE69" s="17">
        <v>0</v>
      </c>
      <c r="CK69" s="17">
        <v>66</v>
      </c>
      <c r="CL69" s="17">
        <f t="shared" ref="CL69:CL132" si="98">10+10*SIN(CK69*$Y$4)*COS(1000/CK69+$Y$5*20)</f>
        <v>6.1910154704503242</v>
      </c>
      <c r="CM69" s="17">
        <f t="shared" ref="CM69:CM114" si="99">COS(CK69+30*$Y$4)*COS(100/CK69)</f>
        <v>2.4977198519843532E-2</v>
      </c>
      <c r="CN69" s="17">
        <f t="shared" ref="CN69:CN132" si="100">10+10*SIN(CK69*$Y$4)*COS(933/CK69+$Y$5*20)</f>
        <v>0.52173974427245895</v>
      </c>
      <c r="CO69" s="17">
        <f t="shared" ref="CO69:CO132" si="101">COS(CK69+30*$Y$4)*COS(122/CK69)</f>
        <v>-0.12311337306598312</v>
      </c>
    </row>
    <row r="70" spans="24:93" x14ac:dyDescent="0.2">
      <c r="AA70" s="17">
        <f t="shared" si="89"/>
        <v>-1.0666666666666547E-2</v>
      </c>
      <c r="AB70" s="17">
        <f t="shared" si="76"/>
        <v>-6.7084947498826175E-3</v>
      </c>
      <c r="AC70" s="19">
        <f t="shared" si="77"/>
        <v>5.6066917590472436E-2</v>
      </c>
      <c r="AD70" s="17">
        <f t="shared" si="78"/>
        <v>0.12521874639925304</v>
      </c>
      <c r="AE70" s="17">
        <f t="shared" si="79"/>
        <v>1.9605055578723318E-7</v>
      </c>
      <c r="AF70" s="17">
        <f t="shared" si="80"/>
        <v>2</v>
      </c>
      <c r="AG70" s="17">
        <f t="shared" si="81"/>
        <v>7</v>
      </c>
      <c r="AH70" s="17">
        <f t="shared" si="75"/>
        <v>-5000</v>
      </c>
      <c r="AI70" s="17">
        <f t="shared" si="75"/>
        <v>-1.0666666666666547E-2</v>
      </c>
      <c r="AJ70" s="17">
        <f t="shared" si="75"/>
        <v>-5000</v>
      </c>
      <c r="AK70" s="17">
        <f t="shared" si="75"/>
        <v>-5000</v>
      </c>
      <c r="AL70" s="17">
        <f t="shared" si="75"/>
        <v>-5000</v>
      </c>
      <c r="AM70" s="17">
        <f t="shared" si="75"/>
        <v>-5000</v>
      </c>
      <c r="AN70" s="17">
        <f t="shared" si="75"/>
        <v>-5000</v>
      </c>
      <c r="AO70" s="17">
        <v>68</v>
      </c>
      <c r="AP70" s="17">
        <f t="shared" si="82"/>
        <v>14</v>
      </c>
      <c r="AQ70" s="17">
        <f t="shared" si="83"/>
        <v>4</v>
      </c>
      <c r="AR70" s="17">
        <f t="shared" si="84"/>
        <v>13</v>
      </c>
      <c r="AS70" s="17">
        <f t="shared" si="85"/>
        <v>23</v>
      </c>
      <c r="AT70" s="17">
        <f t="shared" si="86"/>
        <v>43</v>
      </c>
      <c r="AU70" s="17">
        <f t="shared" si="87"/>
        <v>27</v>
      </c>
      <c r="AV70" s="17">
        <f t="shared" si="88"/>
        <v>33</v>
      </c>
      <c r="AW70" s="17">
        <f t="shared" si="90"/>
        <v>9.2333333333333467</v>
      </c>
      <c r="AX70" s="17" t="e">
        <f t="shared" ca="1" si="91"/>
        <v>#N/A</v>
      </c>
      <c r="AY70" s="17" t="e">
        <f t="shared" ca="1" si="92"/>
        <v>#N/A</v>
      </c>
      <c r="AZ70" s="17" t="e">
        <f t="shared" ca="1" si="93"/>
        <v>#N/A</v>
      </c>
      <c r="BA70" s="17" t="e">
        <f t="shared" ca="1" si="94"/>
        <v>#N/A</v>
      </c>
      <c r="BB70" s="17" t="e">
        <f t="shared" ca="1" si="95"/>
        <v>#N/A</v>
      </c>
      <c r="BC70" s="17" t="e">
        <f t="shared" ca="1" si="96"/>
        <v>#N/A</v>
      </c>
      <c r="BD70" s="17" t="e">
        <f t="shared" ca="1" si="97"/>
        <v>#N/A</v>
      </c>
      <c r="BE70" s="17">
        <v>0</v>
      </c>
      <c r="CK70" s="17">
        <v>67</v>
      </c>
      <c r="CL70" s="17">
        <f t="shared" si="98"/>
        <v>4.2157799701502006</v>
      </c>
      <c r="CM70" s="17">
        <f t="shared" si="99"/>
        <v>7.7748273965901421E-2</v>
      </c>
      <c r="CN70" s="17">
        <f t="shared" si="100"/>
        <v>0.26855575779958762</v>
      </c>
      <c r="CO70" s="17">
        <f t="shared" si="101"/>
        <v>-0.24613598305144282</v>
      </c>
    </row>
    <row r="71" spans="24:93" x14ac:dyDescent="0.2">
      <c r="AA71" s="17">
        <f t="shared" si="89"/>
        <v>-9.3333333333332127E-3</v>
      </c>
      <c r="AB71" s="17">
        <f t="shared" si="76"/>
        <v>-5.8699535443643295E-3</v>
      </c>
      <c r="AC71" s="19">
        <f t="shared" si="77"/>
        <v>0.4871405485980943</v>
      </c>
      <c r="AD71" s="17">
        <f t="shared" si="78"/>
        <v>0.22591527758448815</v>
      </c>
      <c r="AE71" s="17">
        <f t="shared" si="79"/>
        <v>1.3038997587456674E-2</v>
      </c>
      <c r="AF71" s="17">
        <f t="shared" si="80"/>
        <v>2</v>
      </c>
      <c r="AG71" s="17">
        <f t="shared" si="81"/>
        <v>4</v>
      </c>
      <c r="AH71" s="17">
        <f t="shared" si="75"/>
        <v>-5000</v>
      </c>
      <c r="AI71" s="17">
        <f t="shared" si="75"/>
        <v>-9.3333333333332127E-3</v>
      </c>
      <c r="AJ71" s="17">
        <f t="shared" si="75"/>
        <v>-5000</v>
      </c>
      <c r="AK71" s="17">
        <f t="shared" si="75"/>
        <v>-5000</v>
      </c>
      <c r="AL71" s="17">
        <f t="shared" si="75"/>
        <v>-5000</v>
      </c>
      <c r="AM71" s="17">
        <f t="shared" si="75"/>
        <v>-5000</v>
      </c>
      <c r="AN71" s="17">
        <f t="shared" si="75"/>
        <v>-5000</v>
      </c>
      <c r="AO71" s="17">
        <v>69</v>
      </c>
      <c r="AP71" s="17">
        <f t="shared" si="82"/>
        <v>14</v>
      </c>
      <c r="AQ71" s="17">
        <f t="shared" si="83"/>
        <v>3</v>
      </c>
      <c r="AR71" s="17">
        <f t="shared" si="84"/>
        <v>13</v>
      </c>
      <c r="AS71" s="17">
        <f t="shared" si="85"/>
        <v>23</v>
      </c>
      <c r="AT71" s="17">
        <f t="shared" si="86"/>
        <v>43</v>
      </c>
      <c r="AU71" s="17">
        <f t="shared" si="87"/>
        <v>27</v>
      </c>
      <c r="AV71" s="17">
        <f t="shared" si="88"/>
        <v>33</v>
      </c>
      <c r="AW71" s="17">
        <f t="shared" si="90"/>
        <v>9.3666666666666796</v>
      </c>
      <c r="AX71" s="17" t="e">
        <f t="shared" ca="1" si="91"/>
        <v>#N/A</v>
      </c>
      <c r="AY71" s="17" t="e">
        <f t="shared" ca="1" si="92"/>
        <v>#N/A</v>
      </c>
      <c r="AZ71" s="17" t="e">
        <f t="shared" ca="1" si="93"/>
        <v>#N/A</v>
      </c>
      <c r="BA71" s="17" t="e">
        <f t="shared" ca="1" si="94"/>
        <v>#N/A</v>
      </c>
      <c r="BB71" s="17" t="e">
        <f t="shared" ca="1" si="95"/>
        <v>#N/A</v>
      </c>
      <c r="BC71" s="17" t="e">
        <f t="shared" ca="1" si="96"/>
        <v>#N/A</v>
      </c>
      <c r="BD71" s="17" t="e">
        <f t="shared" ca="1" si="97"/>
        <v>#N/A</v>
      </c>
      <c r="BE71" s="17">
        <v>0</v>
      </c>
      <c r="CK71" s="17">
        <v>68</v>
      </c>
      <c r="CL71" s="17">
        <f t="shared" si="98"/>
        <v>2.5498148040123523</v>
      </c>
      <c r="CM71" s="17">
        <f t="shared" si="99"/>
        <v>6.2580189658047611E-2</v>
      </c>
      <c r="CN71" s="17">
        <f t="shared" si="100"/>
        <v>0.47719339247800718</v>
      </c>
      <c r="CO71" s="17">
        <f t="shared" si="101"/>
        <v>-0.13854008449954747</v>
      </c>
    </row>
    <row r="72" spans="24:93" x14ac:dyDescent="0.2">
      <c r="AA72" s="17">
        <f t="shared" si="89"/>
        <v>-7.9999999999998787E-3</v>
      </c>
      <c r="AB72" s="17">
        <f t="shared" si="76"/>
        <v>-5.0314040837403391E-3</v>
      </c>
      <c r="AC72" s="19">
        <f t="shared" si="77"/>
        <v>0.95516900992265263</v>
      </c>
      <c r="AD72" s="17">
        <f t="shared" si="78"/>
        <v>0.3532750560168621</v>
      </c>
      <c r="AE72" s="17">
        <f t="shared" si="79"/>
        <v>0.47256070360297547</v>
      </c>
      <c r="AF72" s="17">
        <f t="shared" si="80"/>
        <v>1</v>
      </c>
      <c r="AG72" s="17">
        <f t="shared" si="81"/>
        <v>1</v>
      </c>
      <c r="AH72" s="17">
        <f t="shared" si="75"/>
        <v>-7.9999999999998787E-3</v>
      </c>
      <c r="AI72" s="17">
        <f t="shared" si="75"/>
        <v>-5000</v>
      </c>
      <c r="AJ72" s="17">
        <f t="shared" si="75"/>
        <v>-5000</v>
      </c>
      <c r="AK72" s="17">
        <f t="shared" si="75"/>
        <v>-5000</v>
      </c>
      <c r="AL72" s="17">
        <f t="shared" si="75"/>
        <v>-5000</v>
      </c>
      <c r="AM72" s="17">
        <f t="shared" si="75"/>
        <v>-5000</v>
      </c>
      <c r="AN72" s="17">
        <f t="shared" si="75"/>
        <v>-5000</v>
      </c>
      <c r="AO72" s="17">
        <v>70</v>
      </c>
      <c r="AP72" s="17">
        <f t="shared" si="82"/>
        <v>13</v>
      </c>
      <c r="AQ72" s="17">
        <f t="shared" si="83"/>
        <v>5</v>
      </c>
      <c r="AR72" s="17">
        <f t="shared" si="84"/>
        <v>13</v>
      </c>
      <c r="AS72" s="17">
        <f t="shared" si="85"/>
        <v>23</v>
      </c>
      <c r="AT72" s="17">
        <f t="shared" si="86"/>
        <v>43</v>
      </c>
      <c r="AU72" s="17">
        <f t="shared" si="87"/>
        <v>27</v>
      </c>
      <c r="AV72" s="17">
        <f t="shared" si="88"/>
        <v>33</v>
      </c>
      <c r="AW72" s="17">
        <f t="shared" si="90"/>
        <v>9.5000000000000124</v>
      </c>
      <c r="AX72" s="17" t="e">
        <f t="shared" ca="1" si="91"/>
        <v>#N/A</v>
      </c>
      <c r="AY72" s="17" t="e">
        <f t="shared" ca="1" si="92"/>
        <v>#N/A</v>
      </c>
      <c r="AZ72" s="17" t="e">
        <f t="shared" ca="1" si="93"/>
        <v>#N/A</v>
      </c>
      <c r="BA72" s="17" t="e">
        <f t="shared" ca="1" si="94"/>
        <v>#N/A</v>
      </c>
      <c r="BB72" s="17" t="e">
        <f t="shared" ca="1" si="95"/>
        <v>#N/A</v>
      </c>
      <c r="BC72" s="17" t="e">
        <f t="shared" ca="1" si="96"/>
        <v>#N/A</v>
      </c>
      <c r="BD72" s="17" t="e">
        <f t="shared" ca="1" si="97"/>
        <v>#N/A</v>
      </c>
      <c r="BE72" s="17">
        <v>0</v>
      </c>
      <c r="CK72" s="17">
        <v>69</v>
      </c>
      <c r="CL72" s="17">
        <f t="shared" si="98"/>
        <v>1.2745262280324265</v>
      </c>
      <c r="CM72" s="17">
        <f t="shared" si="99"/>
        <v>-3.8611378638106764E-2</v>
      </c>
      <c r="CN72" s="17">
        <f t="shared" si="100"/>
        <v>1.110086490317979</v>
      </c>
      <c r="CO72" s="17">
        <f t="shared" si="101"/>
        <v>6.2442733334699844E-2</v>
      </c>
    </row>
    <row r="73" spans="24:93" x14ac:dyDescent="0.2">
      <c r="AA73" s="17">
        <f t="shared" si="89"/>
        <v>-6.6666666666665448E-3</v>
      </c>
      <c r="AB73" s="17">
        <f t="shared" si="76"/>
        <v>-4.1928475471820926E-3</v>
      </c>
      <c r="AC73" s="19">
        <f t="shared" si="77"/>
        <v>0.11490472090522755</v>
      </c>
      <c r="AD73" s="17">
        <f t="shared" si="78"/>
        <v>0.49833687680600552</v>
      </c>
      <c r="AE73" s="17">
        <f t="shared" si="79"/>
        <v>1.4140047686174588E-5</v>
      </c>
      <c r="AF73" s="17">
        <f t="shared" si="80"/>
        <v>1</v>
      </c>
      <c r="AG73" s="17">
        <f t="shared" si="81"/>
        <v>7</v>
      </c>
      <c r="AH73" s="17">
        <f t="shared" ref="AH73:AN82" si="102">IF($AF73=AH$2,$AA73,-5000)</f>
        <v>-6.6666666666665448E-3</v>
      </c>
      <c r="AI73" s="17">
        <f t="shared" si="102"/>
        <v>-5000</v>
      </c>
      <c r="AJ73" s="17">
        <f t="shared" si="102"/>
        <v>-5000</v>
      </c>
      <c r="AK73" s="17">
        <f t="shared" si="102"/>
        <v>-5000</v>
      </c>
      <c r="AL73" s="17">
        <f t="shared" si="102"/>
        <v>-5000</v>
      </c>
      <c r="AM73" s="17">
        <f t="shared" si="102"/>
        <v>-5000</v>
      </c>
      <c r="AN73" s="17">
        <f t="shared" si="102"/>
        <v>-5000</v>
      </c>
      <c r="AO73" s="17">
        <v>71</v>
      </c>
      <c r="AP73" s="17">
        <f t="shared" si="82"/>
        <v>12</v>
      </c>
      <c r="AQ73" s="17">
        <f t="shared" si="83"/>
        <v>5</v>
      </c>
      <c r="AR73" s="17">
        <f t="shared" si="84"/>
        <v>13</v>
      </c>
      <c r="AS73" s="17">
        <f t="shared" si="85"/>
        <v>23</v>
      </c>
      <c r="AT73" s="17">
        <f t="shared" si="86"/>
        <v>43</v>
      </c>
      <c r="AU73" s="17">
        <f t="shared" si="87"/>
        <v>27</v>
      </c>
      <c r="AV73" s="17">
        <f t="shared" si="88"/>
        <v>33</v>
      </c>
      <c r="AW73" s="17">
        <f t="shared" si="90"/>
        <v>9.6333333333333471</v>
      </c>
      <c r="AX73" s="17" t="e">
        <f t="shared" ca="1" si="91"/>
        <v>#N/A</v>
      </c>
      <c r="AY73" s="17" t="e">
        <f t="shared" ca="1" si="92"/>
        <v>#N/A</v>
      </c>
      <c r="AZ73" s="17" t="e">
        <f t="shared" ca="1" si="93"/>
        <v>#N/A</v>
      </c>
      <c r="BA73" s="17" t="e">
        <f t="shared" ca="1" si="94"/>
        <v>#N/A</v>
      </c>
      <c r="BB73" s="17" t="e">
        <f t="shared" ca="1" si="95"/>
        <v>#N/A</v>
      </c>
      <c r="BC73" s="17" t="e">
        <f t="shared" ca="1" si="96"/>
        <v>#N/A</v>
      </c>
      <c r="BD73" s="17" t="e">
        <f t="shared" ca="1" si="97"/>
        <v>#N/A</v>
      </c>
      <c r="BE73" s="17">
        <v>0</v>
      </c>
      <c r="CK73" s="17">
        <v>70</v>
      </c>
      <c r="CL73" s="17">
        <f t="shared" si="98"/>
        <v>0.43774993972337839</v>
      </c>
      <c r="CM73" s="17">
        <f t="shared" si="99"/>
        <v>-0.13745672558022573</v>
      </c>
      <c r="CN73" s="17">
        <f t="shared" si="100"/>
        <v>2.1080959912767359</v>
      </c>
      <c r="CO73" s="17">
        <f t="shared" si="101"/>
        <v>0.16603226044474029</v>
      </c>
    </row>
    <row r="74" spans="24:93" x14ac:dyDescent="0.2">
      <c r="X74" s="21">
        <v>-30</v>
      </c>
      <c r="Y74" s="17">
        <f>ASIN(X74*$Y$15/$Y$13)*$Y$14</f>
        <v>-0.12434299895014232</v>
      </c>
      <c r="Z74" s="17">
        <f>Y74*100+$Y$22</f>
        <v>-2.4342998950142327</v>
      </c>
      <c r="AA74" s="17">
        <f t="shared" si="89"/>
        <v>-5.3333333333332109E-3</v>
      </c>
      <c r="AB74" s="17">
        <f t="shared" si="76"/>
        <v>-3.3542851139207446E-3</v>
      </c>
      <c r="AC74" s="19">
        <f t="shared" si="77"/>
        <v>0.38154138238460367</v>
      </c>
      <c r="AD74" s="17">
        <f t="shared" si="78"/>
        <v>0.64812726532503717</v>
      </c>
      <c r="AE74" s="17">
        <f t="shared" si="79"/>
        <v>6.5093614901912608E-3</v>
      </c>
      <c r="AF74" s="17">
        <f t="shared" si="80"/>
        <v>1</v>
      </c>
      <c r="AG74" s="17">
        <f t="shared" si="81"/>
        <v>5</v>
      </c>
      <c r="AH74" s="17">
        <f t="shared" si="102"/>
        <v>-5.3333333333332109E-3</v>
      </c>
      <c r="AI74" s="17">
        <f t="shared" si="102"/>
        <v>-5000</v>
      </c>
      <c r="AJ74" s="17">
        <f t="shared" si="102"/>
        <v>-5000</v>
      </c>
      <c r="AK74" s="17">
        <f t="shared" si="102"/>
        <v>-5000</v>
      </c>
      <c r="AL74" s="17">
        <f t="shared" si="102"/>
        <v>-5000</v>
      </c>
      <c r="AM74" s="17">
        <f t="shared" si="102"/>
        <v>-5000</v>
      </c>
      <c r="AN74" s="17">
        <f t="shared" si="102"/>
        <v>-5000</v>
      </c>
      <c r="AO74" s="17">
        <v>72</v>
      </c>
      <c r="AP74" s="17">
        <f t="shared" si="82"/>
        <v>11</v>
      </c>
      <c r="AQ74" s="17">
        <f t="shared" si="83"/>
        <v>5</v>
      </c>
      <c r="AR74" s="17">
        <f t="shared" si="84"/>
        <v>13</v>
      </c>
      <c r="AS74" s="17">
        <f t="shared" si="85"/>
        <v>23</v>
      </c>
      <c r="AT74" s="17">
        <f t="shared" si="86"/>
        <v>43</v>
      </c>
      <c r="AU74" s="17">
        <f t="shared" si="87"/>
        <v>27</v>
      </c>
      <c r="AV74" s="17">
        <f t="shared" si="88"/>
        <v>33</v>
      </c>
      <c r="AW74" s="17">
        <f t="shared" si="90"/>
        <v>9.7666666666666799</v>
      </c>
      <c r="AX74" s="17" t="e">
        <f t="shared" ca="1" si="91"/>
        <v>#N/A</v>
      </c>
      <c r="AY74" s="17" t="e">
        <f t="shared" ca="1" si="92"/>
        <v>#N/A</v>
      </c>
      <c r="AZ74" s="17" t="e">
        <f t="shared" ca="1" si="93"/>
        <v>#N/A</v>
      </c>
      <c r="BA74" s="17" t="e">
        <f t="shared" ca="1" si="94"/>
        <v>#N/A</v>
      </c>
      <c r="BB74" s="17" t="e">
        <f t="shared" ca="1" si="95"/>
        <v>#N/A</v>
      </c>
      <c r="BC74" s="17" t="e">
        <f t="shared" ca="1" si="96"/>
        <v>#N/A</v>
      </c>
      <c r="BD74" s="17" t="e">
        <f t="shared" ca="1" si="97"/>
        <v>#N/A</v>
      </c>
      <c r="BE74" s="17">
        <v>0</v>
      </c>
      <c r="CK74" s="17">
        <v>71</v>
      </c>
      <c r="CL74" s="17">
        <f t="shared" si="98"/>
        <v>5.4948968735324399E-2</v>
      </c>
      <c r="CM74" s="17">
        <f t="shared" si="99"/>
        <v>-0.117893532204854</v>
      </c>
      <c r="CN74" s="17">
        <f t="shared" si="100"/>
        <v>3.3970647506943248</v>
      </c>
      <c r="CO74" s="17">
        <f t="shared" si="101"/>
        <v>0.10720485499037828</v>
      </c>
    </row>
    <row r="75" spans="24:93" x14ac:dyDescent="0.2">
      <c r="X75" s="21">
        <v>-29</v>
      </c>
      <c r="Y75" s="17">
        <f t="shared" ref="Y75:Y134" si="103">ASIN(X75*$Y$15/$Y$13)*$Y$14</f>
        <v>-0.12019018242938326</v>
      </c>
      <c r="Z75" s="17">
        <f t="shared" ref="Z75:Z134" si="104">Y75*100+$Y$22</f>
        <v>-2.0190182429383263</v>
      </c>
      <c r="AA75" s="17">
        <f t="shared" si="89"/>
        <v>-3.9999999999998769E-3</v>
      </c>
      <c r="AB75" s="17">
        <f t="shared" si="76"/>
        <v>-2.5157179632372051E-3</v>
      </c>
      <c r="AC75" s="19">
        <f t="shared" si="77"/>
        <v>0.98866984117848666</v>
      </c>
      <c r="AD75" s="17">
        <f t="shared" si="78"/>
        <v>0.78732592657484057</v>
      </c>
      <c r="AE75" s="17">
        <f t="shared" si="79"/>
        <v>0.83817308083951658</v>
      </c>
      <c r="AF75" s="17">
        <f t="shared" si="80"/>
        <v>1</v>
      </c>
      <c r="AG75" s="17">
        <f t="shared" si="81"/>
        <v>1</v>
      </c>
      <c r="AH75" s="17">
        <f t="shared" si="102"/>
        <v>-3.9999999999998769E-3</v>
      </c>
      <c r="AI75" s="17">
        <f t="shared" si="102"/>
        <v>-5000</v>
      </c>
      <c r="AJ75" s="17">
        <f t="shared" si="102"/>
        <v>-5000</v>
      </c>
      <c r="AK75" s="17">
        <f t="shared" si="102"/>
        <v>-5000</v>
      </c>
      <c r="AL75" s="17">
        <f t="shared" si="102"/>
        <v>-5000</v>
      </c>
      <c r="AM75" s="17">
        <f t="shared" si="102"/>
        <v>-5000</v>
      </c>
      <c r="AN75" s="17">
        <f t="shared" si="102"/>
        <v>-5000</v>
      </c>
      <c r="AO75" s="17">
        <v>73</v>
      </c>
      <c r="AP75" s="17">
        <f t="shared" si="82"/>
        <v>10</v>
      </c>
      <c r="AQ75" s="17">
        <f t="shared" si="83"/>
        <v>5</v>
      </c>
      <c r="AR75" s="17">
        <f t="shared" si="84"/>
        <v>13</v>
      </c>
      <c r="AS75" s="17">
        <f t="shared" si="85"/>
        <v>23</v>
      </c>
      <c r="AT75" s="17">
        <f t="shared" si="86"/>
        <v>43</v>
      </c>
      <c r="AU75" s="17">
        <f t="shared" si="87"/>
        <v>27</v>
      </c>
      <c r="AV75" s="17">
        <f t="shared" si="88"/>
        <v>33</v>
      </c>
      <c r="AW75" s="17">
        <f t="shared" si="90"/>
        <v>9.9000000000000128</v>
      </c>
      <c r="AX75" s="17" t="e">
        <f t="shared" ca="1" si="91"/>
        <v>#N/A</v>
      </c>
      <c r="AY75" s="17" t="e">
        <f t="shared" ca="1" si="92"/>
        <v>#N/A</v>
      </c>
      <c r="AZ75" s="17" t="e">
        <f t="shared" ca="1" si="93"/>
        <v>#N/A</v>
      </c>
      <c r="BA75" s="17" t="e">
        <f t="shared" ca="1" si="94"/>
        <v>#N/A</v>
      </c>
      <c r="BB75" s="17" t="e">
        <f t="shared" ca="1" si="95"/>
        <v>#N/A</v>
      </c>
      <c r="BC75" s="17" t="e">
        <f t="shared" ca="1" si="96"/>
        <v>#N/A</v>
      </c>
      <c r="BD75" s="17" t="e">
        <f t="shared" ca="1" si="97"/>
        <v>#N/A</v>
      </c>
      <c r="BE75" s="17">
        <v>0</v>
      </c>
      <c r="CK75" s="17">
        <v>72</v>
      </c>
      <c r="CL75" s="17">
        <f t="shared" si="98"/>
        <v>0.11253194997619076</v>
      </c>
      <c r="CM75" s="17">
        <f t="shared" si="99"/>
        <v>3.2845279127751287E-2</v>
      </c>
      <c r="CN75" s="17">
        <f t="shared" si="100"/>
        <v>4.8942636624328646</v>
      </c>
      <c r="CO75" s="17">
        <f t="shared" si="101"/>
        <v>-2.2392398004048165E-2</v>
      </c>
    </row>
    <row r="76" spans="24:93" x14ac:dyDescent="0.2">
      <c r="X76" s="21">
        <v>-28</v>
      </c>
      <c r="Y76" s="17">
        <f t="shared" si="103"/>
        <v>-0.11603818721250328</v>
      </c>
      <c r="Z76" s="17">
        <f t="shared" si="104"/>
        <v>-1.6038187212503274</v>
      </c>
      <c r="AA76" s="17">
        <f t="shared" si="89"/>
        <v>-2.6666666666665434E-3</v>
      </c>
      <c r="AB76" s="17">
        <f t="shared" si="76"/>
        <v>-1.6771472744521894E-3</v>
      </c>
      <c r="AC76" s="19">
        <f t="shared" si="77"/>
        <v>0.19116153288004692</v>
      </c>
      <c r="AD76" s="17">
        <f t="shared" si="78"/>
        <v>0.90047240865166223</v>
      </c>
      <c r="AE76" s="17">
        <f t="shared" si="79"/>
        <v>2.4223546480657492E-4</v>
      </c>
      <c r="AF76" s="17">
        <f t="shared" si="80"/>
        <v>1</v>
      </c>
      <c r="AG76" s="17">
        <f t="shared" si="81"/>
        <v>7</v>
      </c>
      <c r="AH76" s="17">
        <f t="shared" si="102"/>
        <v>-2.6666666666665434E-3</v>
      </c>
      <c r="AI76" s="17">
        <f t="shared" si="102"/>
        <v>-5000</v>
      </c>
      <c r="AJ76" s="17">
        <f t="shared" si="102"/>
        <v>-5000</v>
      </c>
      <c r="AK76" s="17">
        <f t="shared" si="102"/>
        <v>-5000</v>
      </c>
      <c r="AL76" s="17">
        <f t="shared" si="102"/>
        <v>-5000</v>
      </c>
      <c r="AM76" s="17">
        <f t="shared" si="102"/>
        <v>-5000</v>
      </c>
      <c r="AN76" s="17">
        <f t="shared" si="102"/>
        <v>-5000</v>
      </c>
      <c r="AO76" s="17">
        <v>74</v>
      </c>
      <c r="AP76" s="17">
        <f t="shared" si="82"/>
        <v>9</v>
      </c>
      <c r="AQ76" s="17">
        <f t="shared" si="83"/>
        <v>5</v>
      </c>
      <c r="AR76" s="17">
        <f t="shared" si="84"/>
        <v>13</v>
      </c>
      <c r="AS76" s="17">
        <f t="shared" si="85"/>
        <v>23</v>
      </c>
      <c r="AT76" s="17">
        <f t="shared" si="86"/>
        <v>43</v>
      </c>
      <c r="AU76" s="17">
        <f t="shared" si="87"/>
        <v>27</v>
      </c>
      <c r="AV76" s="17">
        <f t="shared" si="88"/>
        <v>33</v>
      </c>
      <c r="AW76" s="17">
        <f t="shared" si="90"/>
        <v>10.033333333333346</v>
      </c>
      <c r="AX76" s="17" t="e">
        <f t="shared" ca="1" si="91"/>
        <v>#N/A</v>
      </c>
      <c r="AY76" s="17" t="e">
        <f t="shared" ca="1" si="92"/>
        <v>#N/A</v>
      </c>
      <c r="AZ76" s="17" t="e">
        <f t="shared" ca="1" si="93"/>
        <v>#N/A</v>
      </c>
      <c r="BA76" s="17" t="e">
        <f t="shared" ca="1" si="94"/>
        <v>#N/A</v>
      </c>
      <c r="BB76" s="17" t="e">
        <f t="shared" ca="1" si="95"/>
        <v>#N/A</v>
      </c>
      <c r="BC76" s="17" t="e">
        <f t="shared" ca="1" si="96"/>
        <v>#N/A</v>
      </c>
      <c r="BD76" s="17" t="e">
        <f t="shared" ca="1" si="97"/>
        <v>#N/A</v>
      </c>
      <c r="BE76" s="17">
        <v>0</v>
      </c>
      <c r="CK76" s="17">
        <v>73</v>
      </c>
      <c r="CL76" s="17">
        <f t="shared" si="98"/>
        <v>0.57261354034309875</v>
      </c>
      <c r="CM76" s="17">
        <f t="shared" si="99"/>
        <v>0.18473150094969731</v>
      </c>
      <c r="CN76" s="17">
        <f t="shared" si="100"/>
        <v>6.5143127475982281</v>
      </c>
      <c r="CO76" s="17">
        <f t="shared" si="101"/>
        <v>-9.2806142421153051E-2</v>
      </c>
    </row>
    <row r="77" spans="24:93" x14ac:dyDescent="0.2">
      <c r="X77" s="21">
        <v>-27</v>
      </c>
      <c r="Y77" s="17">
        <f t="shared" si="103"/>
        <v>-0.11188698451648187</v>
      </c>
      <c r="Z77" s="17">
        <f t="shared" si="104"/>
        <v>-1.188698451648186</v>
      </c>
      <c r="AA77" s="17">
        <f t="shared" si="89"/>
        <v>-1.3333333333332099E-3</v>
      </c>
      <c r="AB77" s="17">
        <f t="shared" si="76"/>
        <v>-8.3857422691626976E-4</v>
      </c>
      <c r="AC77" s="19">
        <f t="shared" si="77"/>
        <v>0.28138892337993388</v>
      </c>
      <c r="AD77" s="17">
        <f t="shared" si="78"/>
        <v>0.97433303792539194</v>
      </c>
      <c r="AE77" s="17">
        <f t="shared" si="79"/>
        <v>1.7413605587800771E-3</v>
      </c>
      <c r="AF77" s="17">
        <f t="shared" si="80"/>
        <v>1</v>
      </c>
      <c r="AG77" s="17">
        <f t="shared" si="81"/>
        <v>6</v>
      </c>
      <c r="AH77" s="17">
        <f t="shared" si="102"/>
        <v>-1.3333333333332099E-3</v>
      </c>
      <c r="AI77" s="17">
        <f t="shared" si="102"/>
        <v>-5000</v>
      </c>
      <c r="AJ77" s="17">
        <f t="shared" si="102"/>
        <v>-5000</v>
      </c>
      <c r="AK77" s="17">
        <f t="shared" si="102"/>
        <v>-5000</v>
      </c>
      <c r="AL77" s="17">
        <f t="shared" si="102"/>
        <v>-5000</v>
      </c>
      <c r="AM77" s="17">
        <f t="shared" si="102"/>
        <v>-5000</v>
      </c>
      <c r="AN77" s="17">
        <f t="shared" si="102"/>
        <v>-5000</v>
      </c>
      <c r="AO77" s="17">
        <v>75</v>
      </c>
      <c r="AP77" s="17">
        <f t="shared" si="82"/>
        <v>8</v>
      </c>
      <c r="AQ77" s="17">
        <f t="shared" si="83"/>
        <v>5</v>
      </c>
      <c r="AR77" s="17">
        <f t="shared" si="84"/>
        <v>13</v>
      </c>
      <c r="AS77" s="17">
        <f t="shared" si="85"/>
        <v>23</v>
      </c>
      <c r="AT77" s="17">
        <f t="shared" si="86"/>
        <v>43</v>
      </c>
      <c r="AU77" s="17">
        <f t="shared" si="87"/>
        <v>27</v>
      </c>
      <c r="AV77" s="17">
        <f t="shared" si="88"/>
        <v>33</v>
      </c>
      <c r="AW77" s="17">
        <f t="shared" si="90"/>
        <v>10.16666666666668</v>
      </c>
      <c r="AX77" s="17" t="e">
        <f t="shared" ca="1" si="91"/>
        <v>#N/A</v>
      </c>
      <c r="AY77" s="17" t="e">
        <f t="shared" ca="1" si="92"/>
        <v>#N/A</v>
      </c>
      <c r="AZ77" s="17" t="e">
        <f t="shared" ca="1" si="93"/>
        <v>#N/A</v>
      </c>
      <c r="BA77" s="17" t="e">
        <f t="shared" ca="1" si="94"/>
        <v>#N/A</v>
      </c>
      <c r="BB77" s="17" t="e">
        <f t="shared" ca="1" si="95"/>
        <v>#N/A</v>
      </c>
      <c r="BC77" s="17" t="e">
        <f t="shared" ca="1" si="96"/>
        <v>#N/A</v>
      </c>
      <c r="BD77" s="17" t="e">
        <f t="shared" ca="1" si="97"/>
        <v>#N/A</v>
      </c>
      <c r="BE77" s="17">
        <v>0</v>
      </c>
      <c r="CK77" s="17">
        <v>74</v>
      </c>
      <c r="CL77" s="17">
        <f t="shared" si="98"/>
        <v>1.3785879265351824</v>
      </c>
      <c r="CM77" s="17">
        <f t="shared" si="99"/>
        <v>0.17820569156055208</v>
      </c>
      <c r="CN77" s="17">
        <f t="shared" si="100"/>
        <v>8.1742956269001841</v>
      </c>
      <c r="CO77" s="17">
        <f t="shared" si="101"/>
        <v>-6.3667818285455466E-2</v>
      </c>
    </row>
    <row r="78" spans="24:93" x14ac:dyDescent="0.2">
      <c r="X78" s="21">
        <v>-26</v>
      </c>
      <c r="Y78" s="17">
        <f t="shared" si="103"/>
        <v>-0.10773654560736089</v>
      </c>
      <c r="Z78" s="17">
        <f t="shared" si="104"/>
        <v>-0.77365456073608918</v>
      </c>
      <c r="AA78" s="17">
        <f t="shared" si="89"/>
        <v>1.2359904766334751E-16</v>
      </c>
      <c r="AB78" s="17">
        <f t="shared" si="76"/>
        <v>7.7735250102734279E-17</v>
      </c>
      <c r="AC78" s="19">
        <f t="shared" si="77"/>
        <v>1</v>
      </c>
      <c r="AD78" s="17">
        <f t="shared" si="78"/>
        <v>1</v>
      </c>
      <c r="AE78" s="17">
        <f t="shared" si="79"/>
        <v>1</v>
      </c>
      <c r="AF78" s="17">
        <f t="shared" si="80"/>
        <v>1</v>
      </c>
      <c r="AG78" s="17">
        <f t="shared" si="81"/>
        <v>1</v>
      </c>
      <c r="AH78" s="17">
        <f t="shared" si="102"/>
        <v>1.2359904766334751E-16</v>
      </c>
      <c r="AI78" s="17">
        <f t="shared" si="102"/>
        <v>-5000</v>
      </c>
      <c r="AJ78" s="17">
        <f t="shared" si="102"/>
        <v>-5000</v>
      </c>
      <c r="AK78" s="17">
        <f t="shared" si="102"/>
        <v>-5000</v>
      </c>
      <c r="AL78" s="17">
        <f t="shared" si="102"/>
        <v>-5000</v>
      </c>
      <c r="AM78" s="17">
        <f t="shared" si="102"/>
        <v>-5000</v>
      </c>
      <c r="AN78" s="17">
        <f t="shared" si="102"/>
        <v>-5000</v>
      </c>
      <c r="AO78" s="17">
        <v>76</v>
      </c>
      <c r="AP78" s="17">
        <f t="shared" si="82"/>
        <v>7</v>
      </c>
      <c r="AQ78" s="17">
        <f t="shared" si="83"/>
        <v>5</v>
      </c>
      <c r="AR78" s="17">
        <f t="shared" si="84"/>
        <v>13</v>
      </c>
      <c r="AS78" s="17">
        <f t="shared" si="85"/>
        <v>23</v>
      </c>
      <c r="AT78" s="17">
        <f t="shared" si="86"/>
        <v>43</v>
      </c>
      <c r="AU78" s="17">
        <f t="shared" si="87"/>
        <v>27</v>
      </c>
      <c r="AV78" s="17">
        <f t="shared" si="88"/>
        <v>33</v>
      </c>
      <c r="AW78" s="17">
        <f t="shared" si="90"/>
        <v>10.300000000000013</v>
      </c>
      <c r="AX78" s="17" t="e">
        <f t="shared" ca="1" si="91"/>
        <v>#N/A</v>
      </c>
      <c r="AY78" s="17" t="e">
        <f t="shared" ca="1" si="92"/>
        <v>#N/A</v>
      </c>
      <c r="AZ78" s="17" t="e">
        <f t="shared" ca="1" si="93"/>
        <v>#N/A</v>
      </c>
      <c r="BA78" s="17" t="e">
        <f t="shared" ca="1" si="94"/>
        <v>#N/A</v>
      </c>
      <c r="BB78" s="17" t="e">
        <f t="shared" ca="1" si="95"/>
        <v>#N/A</v>
      </c>
      <c r="BC78" s="17" t="e">
        <f t="shared" ca="1" si="96"/>
        <v>#N/A</v>
      </c>
      <c r="BD78" s="17" t="e">
        <f t="shared" ca="1" si="97"/>
        <v>#N/A</v>
      </c>
      <c r="BE78" s="17">
        <v>0</v>
      </c>
      <c r="CK78" s="17">
        <v>75</v>
      </c>
      <c r="CL78" s="17">
        <f t="shared" si="98"/>
        <v>2.4609730253984869</v>
      </c>
      <c r="CM78" s="17">
        <f t="shared" si="99"/>
        <v>-9.6373347543728238E-3</v>
      </c>
      <c r="CN78" s="17">
        <f t="shared" si="100"/>
        <v>9.7979055592851392</v>
      </c>
      <c r="CO78" s="17">
        <f t="shared" si="101"/>
        <v>2.2877343988351373E-3</v>
      </c>
    </row>
    <row r="79" spans="24:93" x14ac:dyDescent="0.2">
      <c r="X79" s="21">
        <v>-25</v>
      </c>
      <c r="Y79" s="17">
        <f t="shared" si="103"/>
        <v>-0.10358684179841901</v>
      </c>
      <c r="Z79" s="17">
        <f t="shared" si="104"/>
        <v>-0.3586841798419016</v>
      </c>
      <c r="AA79" s="17">
        <f t="shared" si="89"/>
        <v>1.3333333333334571E-3</v>
      </c>
      <c r="AB79" s="17">
        <f t="shared" si="76"/>
        <v>8.3857422691642524E-4</v>
      </c>
      <c r="AC79" s="19">
        <f t="shared" si="77"/>
        <v>0.28138892337976507</v>
      </c>
      <c r="AD79" s="17">
        <f t="shared" si="78"/>
        <v>0.97433303792538251</v>
      </c>
      <c r="AE79" s="17">
        <f t="shared" si="79"/>
        <v>1.7413605587748454E-3</v>
      </c>
      <c r="AF79" s="17">
        <f t="shared" si="80"/>
        <v>1</v>
      </c>
      <c r="AG79" s="17">
        <f t="shared" si="81"/>
        <v>6</v>
      </c>
      <c r="AH79" s="17">
        <f t="shared" si="102"/>
        <v>1.3333333333334571E-3</v>
      </c>
      <c r="AI79" s="17">
        <f t="shared" si="102"/>
        <v>-5000</v>
      </c>
      <c r="AJ79" s="17">
        <f t="shared" si="102"/>
        <v>-5000</v>
      </c>
      <c r="AK79" s="17">
        <f t="shared" si="102"/>
        <v>-5000</v>
      </c>
      <c r="AL79" s="17">
        <f t="shared" si="102"/>
        <v>-5000</v>
      </c>
      <c r="AM79" s="17">
        <f t="shared" si="102"/>
        <v>-5000</v>
      </c>
      <c r="AN79" s="17">
        <f t="shared" si="102"/>
        <v>-5000</v>
      </c>
      <c r="AO79" s="17">
        <v>77</v>
      </c>
      <c r="AP79" s="17">
        <f t="shared" si="82"/>
        <v>6</v>
      </c>
      <c r="AQ79" s="17">
        <f t="shared" si="83"/>
        <v>5</v>
      </c>
      <c r="AR79" s="17">
        <f t="shared" si="84"/>
        <v>13</v>
      </c>
      <c r="AS79" s="17">
        <f t="shared" si="85"/>
        <v>23</v>
      </c>
      <c r="AT79" s="17">
        <f t="shared" si="86"/>
        <v>43</v>
      </c>
      <c r="AU79" s="17">
        <f t="shared" si="87"/>
        <v>27</v>
      </c>
      <c r="AV79" s="17">
        <f t="shared" si="88"/>
        <v>33</v>
      </c>
      <c r="AW79" s="17">
        <f t="shared" si="90"/>
        <v>10.433333333333346</v>
      </c>
      <c r="AX79" s="17" t="e">
        <f t="shared" ca="1" si="91"/>
        <v>#N/A</v>
      </c>
      <c r="AY79" s="17" t="e">
        <f t="shared" ca="1" si="92"/>
        <v>#N/A</v>
      </c>
      <c r="AZ79" s="17" t="e">
        <f t="shared" ca="1" si="93"/>
        <v>#N/A</v>
      </c>
      <c r="BA79" s="17" t="e">
        <f t="shared" ca="1" si="94"/>
        <v>#N/A</v>
      </c>
      <c r="BB79" s="17" t="e">
        <f t="shared" ca="1" si="95"/>
        <v>#N/A</v>
      </c>
      <c r="BC79" s="17" t="e">
        <f t="shared" ca="1" si="96"/>
        <v>#N/A</v>
      </c>
      <c r="BD79" s="17" t="e">
        <f t="shared" ca="1" si="97"/>
        <v>#N/A</v>
      </c>
      <c r="BE79" s="17">
        <v>0</v>
      </c>
      <c r="CK79" s="17">
        <v>76</v>
      </c>
      <c r="CL79" s="17">
        <f t="shared" si="98"/>
        <v>3.7430885969674659</v>
      </c>
      <c r="CM79" s="17">
        <f t="shared" si="99"/>
        <v>-0.21766826079633231</v>
      </c>
      <c r="CN79" s="17">
        <f t="shared" si="100"/>
        <v>11.318561099811664</v>
      </c>
      <c r="CO79" s="17">
        <f t="shared" si="101"/>
        <v>2.973553692391933E-2</v>
      </c>
    </row>
    <row r="80" spans="24:93" x14ac:dyDescent="0.2">
      <c r="X80" s="21">
        <v>-24</v>
      </c>
      <c r="Y80" s="17">
        <f t="shared" si="103"/>
        <v>-9.9437844448353643E-2</v>
      </c>
      <c r="Z80" s="17">
        <f t="shared" si="104"/>
        <v>5.6215555164635944E-2</v>
      </c>
      <c r="AA80" s="17">
        <f t="shared" si="89"/>
        <v>2.6666666666667906E-3</v>
      </c>
      <c r="AB80" s="17">
        <f t="shared" si="76"/>
        <v>1.6771472744523447E-3</v>
      </c>
      <c r="AC80" s="19">
        <f t="shared" si="77"/>
        <v>0.1911615328801943</v>
      </c>
      <c r="AD80" s="17">
        <f t="shared" si="78"/>
        <v>0.90047240865164468</v>
      </c>
      <c r="AE80" s="17">
        <f t="shared" si="79"/>
        <v>2.4223546480750649E-4</v>
      </c>
      <c r="AF80" s="17">
        <f t="shared" si="80"/>
        <v>1</v>
      </c>
      <c r="AG80" s="17">
        <f t="shared" si="81"/>
        <v>7</v>
      </c>
      <c r="AH80" s="17">
        <f t="shared" si="102"/>
        <v>2.6666666666667906E-3</v>
      </c>
      <c r="AI80" s="17">
        <f t="shared" si="102"/>
        <v>-5000</v>
      </c>
      <c r="AJ80" s="17">
        <f t="shared" si="102"/>
        <v>-5000</v>
      </c>
      <c r="AK80" s="17">
        <f t="shared" si="102"/>
        <v>-5000</v>
      </c>
      <c r="AL80" s="17">
        <f t="shared" si="102"/>
        <v>-5000</v>
      </c>
      <c r="AM80" s="17">
        <f t="shared" si="102"/>
        <v>-5000</v>
      </c>
      <c r="AN80" s="17">
        <f t="shared" si="102"/>
        <v>-5000</v>
      </c>
      <c r="AO80" s="17">
        <v>78</v>
      </c>
      <c r="AP80" s="17">
        <f t="shared" si="82"/>
        <v>5</v>
      </c>
      <c r="AQ80" s="17">
        <f t="shared" si="83"/>
        <v>5</v>
      </c>
      <c r="AR80" s="17">
        <f t="shared" si="84"/>
        <v>13</v>
      </c>
      <c r="AS80" s="17">
        <f t="shared" si="85"/>
        <v>23</v>
      </c>
      <c r="AT80" s="17">
        <f t="shared" si="86"/>
        <v>43</v>
      </c>
      <c r="AU80" s="17">
        <f t="shared" si="87"/>
        <v>27</v>
      </c>
      <c r="AV80" s="17">
        <f t="shared" si="88"/>
        <v>33</v>
      </c>
      <c r="AW80" s="17">
        <f t="shared" si="90"/>
        <v>10.566666666666681</v>
      </c>
      <c r="AX80" s="17" t="e">
        <f t="shared" ca="1" si="91"/>
        <v>#N/A</v>
      </c>
      <c r="AY80" s="17" t="e">
        <f t="shared" ca="1" si="92"/>
        <v>#N/A</v>
      </c>
      <c r="AZ80" s="17" t="e">
        <f t="shared" ca="1" si="93"/>
        <v>#N/A</v>
      </c>
      <c r="BA80" s="17" t="e">
        <f t="shared" ca="1" si="94"/>
        <v>#N/A</v>
      </c>
      <c r="BB80" s="17" t="e">
        <f t="shared" ca="1" si="95"/>
        <v>#N/A</v>
      </c>
      <c r="BC80" s="17" t="e">
        <f t="shared" ca="1" si="96"/>
        <v>#N/A</v>
      </c>
      <c r="BD80" s="17" t="e">
        <f t="shared" ca="1" si="97"/>
        <v>#N/A</v>
      </c>
      <c r="BE80" s="17">
        <v>0</v>
      </c>
      <c r="CK80" s="17">
        <v>77</v>
      </c>
      <c r="CL80" s="17">
        <f t="shared" si="98"/>
        <v>5.1462419408863722</v>
      </c>
      <c r="CM80" s="17">
        <f t="shared" si="99"/>
        <v>-0.2395865989913912</v>
      </c>
      <c r="CN80" s="17">
        <f t="shared" si="100"/>
        <v>12.681507736916995</v>
      </c>
      <c r="CO80" s="17">
        <f t="shared" si="101"/>
        <v>1.2140989851680295E-2</v>
      </c>
    </row>
    <row r="81" spans="24:93" x14ac:dyDescent="0.2">
      <c r="X81" s="21">
        <v>-23</v>
      </c>
      <c r="Y81" s="17">
        <f t="shared" si="103"/>
        <v>-9.5289524959471142E-2</v>
      </c>
      <c r="Z81" s="17">
        <f t="shared" si="104"/>
        <v>0.4710475040528852</v>
      </c>
      <c r="AA81" s="17">
        <f t="shared" si="89"/>
        <v>4.0000000000001241E-3</v>
      </c>
      <c r="AB81" s="17">
        <f t="shared" si="76"/>
        <v>2.5157179632373603E-3</v>
      </c>
      <c r="AC81" s="19">
        <f t="shared" si="77"/>
        <v>0.98866984117852641</v>
      </c>
      <c r="AD81" s="17">
        <f t="shared" si="78"/>
        <v>0.78732592657481704</v>
      </c>
      <c r="AE81" s="17">
        <f t="shared" si="79"/>
        <v>0.83817308083967268</v>
      </c>
      <c r="AF81" s="17">
        <f t="shared" si="80"/>
        <v>1</v>
      </c>
      <c r="AG81" s="17">
        <f t="shared" si="81"/>
        <v>1</v>
      </c>
      <c r="AH81" s="17">
        <f t="shared" si="102"/>
        <v>4.0000000000001241E-3</v>
      </c>
      <c r="AI81" s="17">
        <f t="shared" si="102"/>
        <v>-5000</v>
      </c>
      <c r="AJ81" s="17">
        <f t="shared" si="102"/>
        <v>-5000</v>
      </c>
      <c r="AK81" s="17">
        <f t="shared" si="102"/>
        <v>-5000</v>
      </c>
      <c r="AL81" s="17">
        <f t="shared" si="102"/>
        <v>-5000</v>
      </c>
      <c r="AM81" s="17">
        <f t="shared" si="102"/>
        <v>-5000</v>
      </c>
      <c r="AN81" s="17">
        <f t="shared" si="102"/>
        <v>-5000</v>
      </c>
      <c r="AO81" s="17">
        <v>79</v>
      </c>
      <c r="AP81" s="17">
        <f t="shared" si="82"/>
        <v>4</v>
      </c>
      <c r="AQ81" s="17">
        <f t="shared" si="83"/>
        <v>5</v>
      </c>
      <c r="AR81" s="17">
        <f t="shared" si="84"/>
        <v>13</v>
      </c>
      <c r="AS81" s="17">
        <f t="shared" si="85"/>
        <v>23</v>
      </c>
      <c r="AT81" s="17">
        <f t="shared" si="86"/>
        <v>43</v>
      </c>
      <c r="AU81" s="17">
        <f t="shared" si="87"/>
        <v>27</v>
      </c>
      <c r="AV81" s="17">
        <f t="shared" si="88"/>
        <v>33</v>
      </c>
      <c r="AW81" s="17">
        <f t="shared" si="90"/>
        <v>10.700000000000014</v>
      </c>
      <c r="AX81" s="17" t="e">
        <f t="shared" ca="1" si="91"/>
        <v>#N/A</v>
      </c>
      <c r="AY81" s="17" t="e">
        <f t="shared" ca="1" si="92"/>
        <v>#N/A</v>
      </c>
      <c r="AZ81" s="17" t="e">
        <f t="shared" ca="1" si="93"/>
        <v>#N/A</v>
      </c>
      <c r="BA81" s="17" t="e">
        <f t="shared" ca="1" si="94"/>
        <v>#N/A</v>
      </c>
      <c r="BB81" s="17" t="e">
        <f t="shared" ca="1" si="95"/>
        <v>#N/A</v>
      </c>
      <c r="BC81" s="17" t="e">
        <f t="shared" ca="1" si="96"/>
        <v>#N/A</v>
      </c>
      <c r="BD81" s="17" t="e">
        <f t="shared" ca="1" si="97"/>
        <v>#N/A</v>
      </c>
      <c r="BE81" s="17">
        <v>0</v>
      </c>
      <c r="CK81" s="17">
        <v>78</v>
      </c>
      <c r="CL81" s="17">
        <f t="shared" si="98"/>
        <v>6.5942001407856825</v>
      </c>
      <c r="CM81" s="17">
        <f t="shared" si="99"/>
        <v>-2.8601089744655726E-2</v>
      </c>
      <c r="CN81" s="17">
        <f t="shared" si="100"/>
        <v>13.844979185281407</v>
      </c>
      <c r="CO81" s="17">
        <f t="shared" si="101"/>
        <v>-6.7233660954691961E-4</v>
      </c>
    </row>
    <row r="82" spans="24:93" x14ac:dyDescent="0.2">
      <c r="X82" s="21">
        <v>-22</v>
      </c>
      <c r="Y82" s="17">
        <f t="shared" si="103"/>
        <v>-9.1141854775884185E-2</v>
      </c>
      <c r="Z82" s="17">
        <f t="shared" si="104"/>
        <v>0.88581452241158232</v>
      </c>
      <c r="AA82" s="17">
        <f t="shared" si="89"/>
        <v>5.3333333333334572E-3</v>
      </c>
      <c r="AB82" s="17">
        <f t="shared" si="76"/>
        <v>3.3542851139208999E-3</v>
      </c>
      <c r="AC82" s="19">
        <f t="shared" si="77"/>
        <v>0.38154138238442153</v>
      </c>
      <c r="AD82" s="17">
        <f t="shared" si="78"/>
        <v>0.64812726532500997</v>
      </c>
      <c r="AE82" s="17">
        <f t="shared" si="79"/>
        <v>6.5093614901755867E-3</v>
      </c>
      <c r="AF82" s="17">
        <f t="shared" si="80"/>
        <v>1</v>
      </c>
      <c r="AG82" s="17">
        <f t="shared" si="81"/>
        <v>5</v>
      </c>
      <c r="AH82" s="17">
        <f t="shared" si="102"/>
        <v>5.3333333333334572E-3</v>
      </c>
      <c r="AI82" s="17">
        <f t="shared" si="102"/>
        <v>-5000</v>
      </c>
      <c r="AJ82" s="17">
        <f t="shared" si="102"/>
        <v>-5000</v>
      </c>
      <c r="AK82" s="17">
        <f t="shared" si="102"/>
        <v>-5000</v>
      </c>
      <c r="AL82" s="17">
        <f t="shared" si="102"/>
        <v>-5000</v>
      </c>
      <c r="AM82" s="17">
        <f t="shared" si="102"/>
        <v>-5000</v>
      </c>
      <c r="AN82" s="17">
        <f t="shared" si="102"/>
        <v>-5000</v>
      </c>
      <c r="AO82" s="17">
        <v>80</v>
      </c>
      <c r="AP82" s="17">
        <f t="shared" si="82"/>
        <v>3</v>
      </c>
      <c r="AQ82" s="17">
        <f t="shared" si="83"/>
        <v>5</v>
      </c>
      <c r="AR82" s="17">
        <f t="shared" si="84"/>
        <v>13</v>
      </c>
      <c r="AS82" s="17">
        <f t="shared" si="85"/>
        <v>23</v>
      </c>
      <c r="AT82" s="17">
        <f t="shared" si="86"/>
        <v>43</v>
      </c>
      <c r="AU82" s="17">
        <f t="shared" si="87"/>
        <v>27</v>
      </c>
      <c r="AV82" s="17">
        <f t="shared" si="88"/>
        <v>33</v>
      </c>
      <c r="AW82" s="17">
        <f t="shared" si="90"/>
        <v>10.833333333333346</v>
      </c>
      <c r="AX82" s="17" t="e">
        <f t="shared" ca="1" si="91"/>
        <v>#N/A</v>
      </c>
      <c r="AY82" s="17" t="e">
        <f t="shared" ca="1" si="92"/>
        <v>#N/A</v>
      </c>
      <c r="AZ82" s="17" t="e">
        <f t="shared" ca="1" si="93"/>
        <v>#N/A</v>
      </c>
      <c r="BA82" s="17" t="e">
        <f t="shared" ca="1" si="94"/>
        <v>#N/A</v>
      </c>
      <c r="BB82" s="17" t="e">
        <f t="shared" ca="1" si="95"/>
        <v>#N/A</v>
      </c>
      <c r="BC82" s="17" t="e">
        <f t="shared" ca="1" si="96"/>
        <v>#N/A</v>
      </c>
      <c r="BD82" s="17" t="e">
        <f t="shared" ca="1" si="97"/>
        <v>#N/A</v>
      </c>
      <c r="BE82" s="17">
        <v>0</v>
      </c>
      <c r="CK82" s="17">
        <v>79</v>
      </c>
      <c r="CL82" s="17">
        <f t="shared" si="98"/>
        <v>8.0168215662104831</v>
      </c>
      <c r="CM82" s="17">
        <f t="shared" si="99"/>
        <v>0.23509355802918369</v>
      </c>
      <c r="CN82" s="17">
        <f t="shared" si="100"/>
        <v>14.780530323797024</v>
      </c>
      <c r="CO82" s="17">
        <f t="shared" si="101"/>
        <v>2.0739791576394589E-2</v>
      </c>
    </row>
    <row r="83" spans="24:93" x14ac:dyDescent="0.2">
      <c r="X83" s="21">
        <v>-21</v>
      </c>
      <c r="Y83" s="17">
        <f t="shared" si="103"/>
        <v>-8.6994805381716639E-2</v>
      </c>
      <c r="Z83" s="17">
        <f t="shared" si="104"/>
        <v>1.3005194618283369</v>
      </c>
      <c r="AA83" s="17">
        <f t="shared" si="89"/>
        <v>6.6666666666667911E-3</v>
      </c>
      <c r="AB83" s="17">
        <f t="shared" si="76"/>
        <v>4.1928475471822478E-3</v>
      </c>
      <c r="AC83" s="19">
        <f t="shared" si="77"/>
        <v>0.11490472090534708</v>
      </c>
      <c r="AD83" s="17">
        <f t="shared" si="78"/>
        <v>0.49833687680597771</v>
      </c>
      <c r="AE83" s="17">
        <f t="shared" si="79"/>
        <v>1.4140047686247734E-5</v>
      </c>
      <c r="AF83" s="17">
        <f t="shared" si="80"/>
        <v>1</v>
      </c>
      <c r="AG83" s="17">
        <f t="shared" si="81"/>
        <v>7</v>
      </c>
      <c r="AH83" s="17">
        <f t="shared" ref="AH83:AN92" si="105">IF($AF83=AH$2,$AA83,-5000)</f>
        <v>6.6666666666667911E-3</v>
      </c>
      <c r="AI83" s="17">
        <f t="shared" si="105"/>
        <v>-5000</v>
      </c>
      <c r="AJ83" s="17">
        <f t="shared" si="105"/>
        <v>-5000</v>
      </c>
      <c r="AK83" s="17">
        <f t="shared" si="105"/>
        <v>-5000</v>
      </c>
      <c r="AL83" s="17">
        <f t="shared" si="105"/>
        <v>-5000</v>
      </c>
      <c r="AM83" s="17">
        <f t="shared" si="105"/>
        <v>-5000</v>
      </c>
      <c r="AN83" s="17">
        <f t="shared" si="105"/>
        <v>-5000</v>
      </c>
      <c r="AO83" s="17">
        <v>81</v>
      </c>
      <c r="AP83" s="17">
        <f t="shared" si="82"/>
        <v>2</v>
      </c>
      <c r="AQ83" s="17">
        <f t="shared" si="83"/>
        <v>5</v>
      </c>
      <c r="AR83" s="17">
        <f t="shared" si="84"/>
        <v>13</v>
      </c>
      <c r="AS83" s="17">
        <f t="shared" si="85"/>
        <v>23</v>
      </c>
      <c r="AT83" s="17">
        <f t="shared" si="86"/>
        <v>43</v>
      </c>
      <c r="AU83" s="17">
        <f t="shared" si="87"/>
        <v>27</v>
      </c>
      <c r="AV83" s="17">
        <f t="shared" si="88"/>
        <v>33</v>
      </c>
      <c r="AW83" s="17">
        <f t="shared" si="90"/>
        <v>10.966666666666679</v>
      </c>
      <c r="AX83" s="17" t="e">
        <f t="shared" ca="1" si="91"/>
        <v>#N/A</v>
      </c>
      <c r="AY83" s="17" t="e">
        <f t="shared" ca="1" si="92"/>
        <v>#N/A</v>
      </c>
      <c r="AZ83" s="17" t="e">
        <f t="shared" ca="1" si="93"/>
        <v>#N/A</v>
      </c>
      <c r="BA83" s="17" t="e">
        <f t="shared" ca="1" si="94"/>
        <v>#N/A</v>
      </c>
      <c r="BB83" s="17" t="e">
        <f t="shared" ca="1" si="95"/>
        <v>#N/A</v>
      </c>
      <c r="BC83" s="17" t="e">
        <f t="shared" ca="1" si="96"/>
        <v>#N/A</v>
      </c>
      <c r="BD83" s="17" t="e">
        <f t="shared" ca="1" si="97"/>
        <v>#N/A</v>
      </c>
      <c r="BE83" s="17">
        <v>0</v>
      </c>
      <c r="CK83" s="17">
        <v>80</v>
      </c>
      <c r="CL83" s="17">
        <f t="shared" si="98"/>
        <v>9.3527980573448062</v>
      </c>
      <c r="CM83" s="17">
        <f t="shared" si="99"/>
        <v>0.29845197866922274</v>
      </c>
      <c r="CN83" s="17">
        <f t="shared" si="100"/>
        <v>15.472675838960527</v>
      </c>
      <c r="CO83" s="17">
        <f t="shared" si="101"/>
        <v>4.3330980669791679E-2</v>
      </c>
    </row>
    <row r="84" spans="24:93" x14ac:dyDescent="0.2">
      <c r="X84" s="21">
        <v>-20</v>
      </c>
      <c r="Y84" s="17">
        <f t="shared" si="103"/>
        <v>-8.2848348299315117E-2</v>
      </c>
      <c r="Z84" s="17">
        <f t="shared" si="104"/>
        <v>1.715165170068488</v>
      </c>
      <c r="AA84" s="17">
        <f t="shared" si="89"/>
        <v>8.0000000000001251E-3</v>
      </c>
      <c r="AB84" s="17">
        <f t="shared" si="76"/>
        <v>5.0314040837404943E-3</v>
      </c>
      <c r="AC84" s="19">
        <f t="shared" si="77"/>
        <v>0.95516900992272991</v>
      </c>
      <c r="AD84" s="17">
        <f t="shared" si="78"/>
        <v>0.35327505601683662</v>
      </c>
      <c r="AE84" s="17">
        <f t="shared" si="79"/>
        <v>0.4725607036031495</v>
      </c>
      <c r="AF84" s="17">
        <f t="shared" si="80"/>
        <v>1</v>
      </c>
      <c r="AG84" s="17">
        <f t="shared" si="81"/>
        <v>1</v>
      </c>
      <c r="AH84" s="17">
        <f t="shared" si="105"/>
        <v>8.0000000000001251E-3</v>
      </c>
      <c r="AI84" s="17">
        <f t="shared" si="105"/>
        <v>-5000</v>
      </c>
      <c r="AJ84" s="17">
        <f t="shared" si="105"/>
        <v>-5000</v>
      </c>
      <c r="AK84" s="17">
        <f t="shared" si="105"/>
        <v>-5000</v>
      </c>
      <c r="AL84" s="17">
        <f t="shared" si="105"/>
        <v>-5000</v>
      </c>
      <c r="AM84" s="17">
        <f t="shared" si="105"/>
        <v>-5000</v>
      </c>
      <c r="AN84" s="17">
        <f t="shared" si="105"/>
        <v>-5000</v>
      </c>
      <c r="AO84" s="17">
        <v>82</v>
      </c>
      <c r="AP84" s="17">
        <f t="shared" si="82"/>
        <v>1</v>
      </c>
      <c r="AQ84" s="17">
        <f t="shared" si="83"/>
        <v>5</v>
      </c>
      <c r="AR84" s="17">
        <f t="shared" si="84"/>
        <v>13</v>
      </c>
      <c r="AS84" s="17">
        <f t="shared" si="85"/>
        <v>23</v>
      </c>
      <c r="AT84" s="17">
        <f t="shared" si="86"/>
        <v>43</v>
      </c>
      <c r="AU84" s="17">
        <f t="shared" si="87"/>
        <v>27</v>
      </c>
      <c r="AV84" s="17">
        <f t="shared" si="88"/>
        <v>33</v>
      </c>
      <c r="AW84" s="17">
        <f t="shared" si="90"/>
        <v>11.100000000000014</v>
      </c>
      <c r="AX84" s="17" t="e">
        <f t="shared" ca="1" si="91"/>
        <v>#N/A</v>
      </c>
      <c r="AY84" s="17" t="e">
        <f t="shared" ca="1" si="92"/>
        <v>#N/A</v>
      </c>
      <c r="AZ84" s="17" t="e">
        <f t="shared" ca="1" si="93"/>
        <v>#N/A</v>
      </c>
      <c r="BA84" s="17" t="e">
        <f t="shared" ca="1" si="94"/>
        <v>#N/A</v>
      </c>
      <c r="BB84" s="17" t="e">
        <f t="shared" ca="1" si="95"/>
        <v>#N/A</v>
      </c>
      <c r="BC84" s="17" t="e">
        <f t="shared" ca="1" si="96"/>
        <v>#N/A</v>
      </c>
      <c r="BD84" s="17" t="e">
        <f t="shared" ca="1" si="97"/>
        <v>#N/A</v>
      </c>
      <c r="BE84" s="17">
        <v>0</v>
      </c>
      <c r="CK84" s="17">
        <v>81</v>
      </c>
      <c r="CL84" s="17">
        <f t="shared" si="98"/>
        <v>10.551521637129163</v>
      </c>
      <c r="CM84" s="17">
        <f t="shared" si="99"/>
        <v>7.9131557375614059E-2</v>
      </c>
      <c r="CN84" s="17">
        <f t="shared" si="100"/>
        <v>15.917977520094764</v>
      </c>
      <c r="CO84" s="17">
        <f t="shared" si="101"/>
        <v>1.5488779936914308E-2</v>
      </c>
    </row>
    <row r="85" spans="24:93" x14ac:dyDescent="0.2">
      <c r="X85" s="21">
        <v>-19</v>
      </c>
      <c r="Y85" s="17">
        <f t="shared" si="103"/>
        <v>-7.8702455087467246E-2</v>
      </c>
      <c r="Z85" s="17">
        <f t="shared" si="104"/>
        <v>2.1297544912532755</v>
      </c>
      <c r="AA85" s="17">
        <f t="shared" si="89"/>
        <v>9.333333333333459E-3</v>
      </c>
      <c r="AB85" s="17">
        <f t="shared" si="76"/>
        <v>5.8699535443644847E-3</v>
      </c>
      <c r="AC85" s="19">
        <f t="shared" si="77"/>
        <v>0.48714054859790784</v>
      </c>
      <c r="AD85" s="17">
        <f t="shared" si="78"/>
        <v>0.22591527758446678</v>
      </c>
      <c r="AE85" s="17">
        <f t="shared" si="79"/>
        <v>1.3038997587431097E-2</v>
      </c>
      <c r="AF85" s="17">
        <f t="shared" si="80"/>
        <v>2</v>
      </c>
      <c r="AG85" s="17">
        <f t="shared" si="81"/>
        <v>4</v>
      </c>
      <c r="AH85" s="17">
        <f t="shared" si="105"/>
        <v>-5000</v>
      </c>
      <c r="AI85" s="17">
        <f t="shared" si="105"/>
        <v>9.333333333333459E-3</v>
      </c>
      <c r="AJ85" s="17">
        <f t="shared" si="105"/>
        <v>-5000</v>
      </c>
      <c r="AK85" s="17">
        <f t="shared" si="105"/>
        <v>-5000</v>
      </c>
      <c r="AL85" s="17">
        <f t="shared" si="105"/>
        <v>-5000</v>
      </c>
      <c r="AM85" s="17">
        <f t="shared" si="105"/>
        <v>-5000</v>
      </c>
      <c r="AN85" s="17">
        <f t="shared" si="105"/>
        <v>-5000</v>
      </c>
      <c r="AO85" s="17">
        <v>83</v>
      </c>
      <c r="AP85" s="17">
        <f t="shared" si="82"/>
        <v>14</v>
      </c>
      <c r="AQ85" s="17">
        <f t="shared" si="83"/>
        <v>2</v>
      </c>
      <c r="AR85" s="17">
        <f t="shared" si="84"/>
        <v>13</v>
      </c>
      <c r="AS85" s="17">
        <f t="shared" si="85"/>
        <v>23</v>
      </c>
      <c r="AT85" s="17">
        <f t="shared" si="86"/>
        <v>43</v>
      </c>
      <c r="AU85" s="17">
        <f t="shared" si="87"/>
        <v>27</v>
      </c>
      <c r="AV85" s="17">
        <f t="shared" si="88"/>
        <v>33</v>
      </c>
      <c r="AW85" s="17">
        <f t="shared" si="90"/>
        <v>11.233333333333347</v>
      </c>
      <c r="AX85" s="17" t="e">
        <f t="shared" ca="1" si="91"/>
        <v>#N/A</v>
      </c>
      <c r="AY85" s="17" t="e">
        <f t="shared" ca="1" si="92"/>
        <v>#N/A</v>
      </c>
      <c r="AZ85" s="17" t="e">
        <f t="shared" ca="1" si="93"/>
        <v>#N/A</v>
      </c>
      <c r="BA85" s="17" t="e">
        <f t="shared" ca="1" si="94"/>
        <v>#N/A</v>
      </c>
      <c r="BB85" s="17" t="e">
        <f t="shared" ca="1" si="95"/>
        <v>#N/A</v>
      </c>
      <c r="BC85" s="17" t="e">
        <f t="shared" ca="1" si="96"/>
        <v>#N/A</v>
      </c>
      <c r="BD85" s="17" t="e">
        <f t="shared" ca="1" si="97"/>
        <v>#N/A</v>
      </c>
      <c r="BE85" s="17">
        <v>0</v>
      </c>
      <c r="CK85" s="17">
        <v>82</v>
      </c>
      <c r="CL85" s="17">
        <f t="shared" si="98"/>
        <v>11.574136026038278</v>
      </c>
      <c r="CM85" s="17">
        <f t="shared" si="99"/>
        <v>-0.23650986461640944</v>
      </c>
      <c r="CN85" s="17">
        <f t="shared" si="100"/>
        <v>16.123721881804389</v>
      </c>
      <c r="CO85" s="17">
        <f t="shared" si="101"/>
        <v>-5.6976330984956379E-2</v>
      </c>
    </row>
    <row r="86" spans="24:93" x14ac:dyDescent="0.2">
      <c r="X86" s="21">
        <v>-18</v>
      </c>
      <c r="Y86" s="17">
        <f t="shared" si="103"/>
        <v>-7.4557097339626038E-2</v>
      </c>
      <c r="Z86" s="17">
        <f t="shared" si="104"/>
        <v>2.5442902660373958</v>
      </c>
      <c r="AA86" s="17">
        <f t="shared" si="89"/>
        <v>1.0666666666666793E-2</v>
      </c>
      <c r="AB86" s="17">
        <f t="shared" si="76"/>
        <v>6.7084947498827728E-3</v>
      </c>
      <c r="AC86" s="19">
        <f t="shared" si="77"/>
        <v>5.6066917590558249E-2</v>
      </c>
      <c r="AD86" s="17">
        <f t="shared" si="78"/>
        <v>0.12521874639923725</v>
      </c>
      <c r="AE86" s="17">
        <f t="shared" si="79"/>
        <v>1.9605055578872115E-7</v>
      </c>
      <c r="AF86" s="17">
        <f t="shared" si="80"/>
        <v>2</v>
      </c>
      <c r="AG86" s="17">
        <f t="shared" si="81"/>
        <v>7</v>
      </c>
      <c r="AH86" s="17">
        <f t="shared" si="105"/>
        <v>-5000</v>
      </c>
      <c r="AI86" s="17">
        <f t="shared" si="105"/>
        <v>1.0666666666666793E-2</v>
      </c>
      <c r="AJ86" s="17">
        <f t="shared" si="105"/>
        <v>-5000</v>
      </c>
      <c r="AK86" s="17">
        <f t="shared" si="105"/>
        <v>-5000</v>
      </c>
      <c r="AL86" s="17">
        <f t="shared" si="105"/>
        <v>-5000</v>
      </c>
      <c r="AM86" s="17">
        <f t="shared" si="105"/>
        <v>-5000</v>
      </c>
      <c r="AN86" s="17">
        <f t="shared" si="105"/>
        <v>-5000</v>
      </c>
      <c r="AO86" s="17">
        <v>84</v>
      </c>
      <c r="AP86" s="17">
        <f t="shared" si="82"/>
        <v>14</v>
      </c>
      <c r="AQ86" s="17">
        <f t="shared" si="83"/>
        <v>1</v>
      </c>
      <c r="AR86" s="17">
        <f t="shared" si="84"/>
        <v>13</v>
      </c>
      <c r="AS86" s="17">
        <f t="shared" si="85"/>
        <v>23</v>
      </c>
      <c r="AT86" s="17">
        <f t="shared" si="86"/>
        <v>43</v>
      </c>
      <c r="AU86" s="17">
        <f t="shared" si="87"/>
        <v>27</v>
      </c>
      <c r="AV86" s="17">
        <f t="shared" si="88"/>
        <v>33</v>
      </c>
      <c r="AW86" s="17">
        <f t="shared" si="90"/>
        <v>11.36666666666668</v>
      </c>
      <c r="AX86" s="17" t="e">
        <f t="shared" ca="1" si="91"/>
        <v>#N/A</v>
      </c>
      <c r="AY86" s="17" t="e">
        <f t="shared" ca="1" si="92"/>
        <v>#N/A</v>
      </c>
      <c r="AZ86" s="17" t="e">
        <f t="shared" ca="1" si="93"/>
        <v>#N/A</v>
      </c>
      <c r="BA86" s="17" t="e">
        <f t="shared" ca="1" si="94"/>
        <v>#N/A</v>
      </c>
      <c r="BB86" s="17" t="e">
        <f t="shared" ca="1" si="95"/>
        <v>#N/A</v>
      </c>
      <c r="BC86" s="17" t="e">
        <f t="shared" ca="1" si="96"/>
        <v>#N/A</v>
      </c>
      <c r="BD86" s="17" t="e">
        <f t="shared" ca="1" si="97"/>
        <v>#N/A</v>
      </c>
      <c r="BE86" s="17">
        <v>0</v>
      </c>
      <c r="CK86" s="17">
        <v>83</v>
      </c>
      <c r="CL86" s="17">
        <f t="shared" si="98"/>
        <v>12.393865015512684</v>
      </c>
      <c r="CM86" s="17">
        <f t="shared" si="99"/>
        <v>-0.35162309632996852</v>
      </c>
      <c r="CN86" s="17">
        <f t="shared" si="100"/>
        <v>16.106321150117395</v>
      </c>
      <c r="CO86" s="17">
        <f t="shared" si="101"/>
        <v>-9.8989274548499082E-2</v>
      </c>
    </row>
    <row r="87" spans="24:93" x14ac:dyDescent="0.2">
      <c r="X87" s="21">
        <v>-17</v>
      </c>
      <c r="Y87" s="17">
        <f t="shared" si="103"/>
        <v>-7.0412246682140342E-2</v>
      </c>
      <c r="Z87" s="17">
        <f t="shared" si="104"/>
        <v>2.958775331785966</v>
      </c>
      <c r="AA87" s="17">
        <f t="shared" si="89"/>
        <v>1.2000000000000127E-2</v>
      </c>
      <c r="AB87" s="17">
        <f t="shared" si="76"/>
        <v>7.5470265211935615E-3</v>
      </c>
      <c r="AC87" s="19">
        <f t="shared" si="77"/>
        <v>0.90094857663188854</v>
      </c>
      <c r="AD87" s="17">
        <f t="shared" si="78"/>
        <v>5.5270349124015607E-2</v>
      </c>
      <c r="AE87" s="17">
        <f t="shared" si="79"/>
        <v>0.13955523147255403</v>
      </c>
      <c r="AF87" s="17">
        <f t="shared" si="80"/>
        <v>3</v>
      </c>
      <c r="AG87" s="17">
        <f t="shared" si="81"/>
        <v>2</v>
      </c>
      <c r="AH87" s="17">
        <f t="shared" si="105"/>
        <v>-5000</v>
      </c>
      <c r="AI87" s="17">
        <f t="shared" si="105"/>
        <v>-5000</v>
      </c>
      <c r="AJ87" s="17">
        <f t="shared" si="105"/>
        <v>1.2000000000000127E-2</v>
      </c>
      <c r="AK87" s="17">
        <f t="shared" si="105"/>
        <v>-5000</v>
      </c>
      <c r="AL87" s="17">
        <f t="shared" si="105"/>
        <v>-5000</v>
      </c>
      <c r="AM87" s="17">
        <f t="shared" si="105"/>
        <v>-5000</v>
      </c>
      <c r="AN87" s="17">
        <f t="shared" si="105"/>
        <v>-5000</v>
      </c>
      <c r="AO87" s="17">
        <v>85</v>
      </c>
      <c r="AP87" s="17">
        <f t="shared" si="82"/>
        <v>14</v>
      </c>
      <c r="AQ87" s="17">
        <f t="shared" si="83"/>
        <v>5</v>
      </c>
      <c r="AR87" s="17">
        <f t="shared" si="84"/>
        <v>6</v>
      </c>
      <c r="AS87" s="17">
        <f t="shared" si="85"/>
        <v>23</v>
      </c>
      <c r="AT87" s="17">
        <f t="shared" si="86"/>
        <v>43</v>
      </c>
      <c r="AU87" s="17">
        <f t="shared" si="87"/>
        <v>27</v>
      </c>
      <c r="AV87" s="17">
        <f t="shared" si="88"/>
        <v>33</v>
      </c>
      <c r="AW87" s="17">
        <f t="shared" si="90"/>
        <v>11.500000000000014</v>
      </c>
      <c r="AX87" s="17" t="e">
        <f t="shared" ca="1" si="91"/>
        <v>#N/A</v>
      </c>
      <c r="AY87" s="17" t="e">
        <f t="shared" ca="1" si="92"/>
        <v>#N/A</v>
      </c>
      <c r="AZ87" s="17" t="e">
        <f t="shared" ca="1" si="93"/>
        <v>#N/A</v>
      </c>
      <c r="BA87" s="17" t="e">
        <f t="shared" ca="1" si="94"/>
        <v>#N/A</v>
      </c>
      <c r="BB87" s="17" t="e">
        <f t="shared" ca="1" si="95"/>
        <v>#N/A</v>
      </c>
      <c r="BC87" s="17" t="e">
        <f t="shared" ca="1" si="96"/>
        <v>#N/A</v>
      </c>
      <c r="BD87" s="17" t="e">
        <f t="shared" ca="1" si="97"/>
        <v>#N/A</v>
      </c>
      <c r="BE87" s="17">
        <v>0</v>
      </c>
      <c r="CK87" s="17">
        <v>84</v>
      </c>
      <c r="CL87" s="17">
        <f t="shared" si="98"/>
        <v>12.995728821334664</v>
      </c>
      <c r="CM87" s="17">
        <f t="shared" si="99"/>
        <v>-0.13900056703256203</v>
      </c>
      <c r="CN87" s="17">
        <f t="shared" si="100"/>
        <v>15.889557075694571</v>
      </c>
      <c r="CO87" s="17">
        <f t="shared" si="101"/>
        <v>-4.4236473202873071E-2</v>
      </c>
    </row>
    <row r="88" spans="24:93" x14ac:dyDescent="0.2">
      <c r="X88" s="21">
        <v>-16</v>
      </c>
      <c r="Y88" s="17">
        <f t="shared" si="103"/>
        <v>-6.6267874772490784E-2</v>
      </c>
      <c r="Z88" s="17">
        <f t="shared" si="104"/>
        <v>3.3732125227509213</v>
      </c>
      <c r="AA88" s="17">
        <f t="shared" si="89"/>
        <v>1.3333333333333461E-2</v>
      </c>
      <c r="AB88" s="17">
        <f t="shared" si="76"/>
        <v>8.3855476792746592E-3</v>
      </c>
      <c r="AC88" s="19">
        <f t="shared" si="77"/>
        <v>0.59345556590698778</v>
      </c>
      <c r="AD88" s="17">
        <f t="shared" si="78"/>
        <v>1.5309408436341314E-2</v>
      </c>
      <c r="AE88" s="17">
        <f t="shared" si="79"/>
        <v>9.1079416917203126E-3</v>
      </c>
      <c r="AF88" s="17">
        <f t="shared" si="80"/>
        <v>4</v>
      </c>
      <c r="AG88" s="17">
        <f t="shared" si="81"/>
        <v>4</v>
      </c>
      <c r="AH88" s="17">
        <f t="shared" si="105"/>
        <v>-5000</v>
      </c>
      <c r="AI88" s="17">
        <f t="shared" si="105"/>
        <v>-5000</v>
      </c>
      <c r="AJ88" s="17">
        <f t="shared" si="105"/>
        <v>-5000</v>
      </c>
      <c r="AK88" s="17">
        <f t="shared" si="105"/>
        <v>1.3333333333333461E-2</v>
      </c>
      <c r="AL88" s="17">
        <f t="shared" si="105"/>
        <v>-5000</v>
      </c>
      <c r="AM88" s="17">
        <f t="shared" si="105"/>
        <v>-5000</v>
      </c>
      <c r="AN88" s="17">
        <f t="shared" si="105"/>
        <v>-5000</v>
      </c>
      <c r="AO88" s="17">
        <v>86</v>
      </c>
      <c r="AP88" s="17">
        <f t="shared" si="82"/>
        <v>14</v>
      </c>
      <c r="AQ88" s="17">
        <f t="shared" si="83"/>
        <v>5</v>
      </c>
      <c r="AR88" s="17">
        <f t="shared" si="84"/>
        <v>13</v>
      </c>
      <c r="AS88" s="17">
        <f t="shared" si="85"/>
        <v>11</v>
      </c>
      <c r="AT88" s="17">
        <f t="shared" si="86"/>
        <v>43</v>
      </c>
      <c r="AU88" s="17">
        <f t="shared" si="87"/>
        <v>27</v>
      </c>
      <c r="AV88" s="17">
        <f t="shared" si="88"/>
        <v>33</v>
      </c>
      <c r="AW88" s="17">
        <f t="shared" si="90"/>
        <v>11.633333333333347</v>
      </c>
      <c r="AX88" s="17" t="e">
        <f t="shared" ca="1" si="91"/>
        <v>#N/A</v>
      </c>
      <c r="AY88" s="17" t="e">
        <f t="shared" ca="1" si="92"/>
        <v>#N/A</v>
      </c>
      <c r="AZ88" s="17" t="e">
        <f t="shared" ca="1" si="93"/>
        <v>#N/A</v>
      </c>
      <c r="BA88" s="17" t="e">
        <f t="shared" ca="1" si="94"/>
        <v>#N/A</v>
      </c>
      <c r="BB88" s="17" t="e">
        <f t="shared" ca="1" si="95"/>
        <v>#N/A</v>
      </c>
      <c r="BC88" s="17" t="e">
        <f t="shared" ca="1" si="96"/>
        <v>#N/A</v>
      </c>
      <c r="BD88" s="17" t="e">
        <f t="shared" ca="1" si="97"/>
        <v>#N/A</v>
      </c>
      <c r="BE88" s="17">
        <v>0</v>
      </c>
      <c r="CK88" s="17">
        <v>85</v>
      </c>
      <c r="CL88" s="17">
        <f t="shared" si="98"/>
        <v>13.375768088114572</v>
      </c>
      <c r="CM88" s="17">
        <f t="shared" si="99"/>
        <v>0.22203627547829952</v>
      </c>
      <c r="CN88" s="17">
        <f t="shared" si="100"/>
        <v>15.502770558917463</v>
      </c>
      <c r="CO88" s="17">
        <f t="shared" si="101"/>
        <v>7.8072705339994788E-2</v>
      </c>
    </row>
    <row r="89" spans="24:93" x14ac:dyDescent="0.2">
      <c r="X89" s="21">
        <v>-15</v>
      </c>
      <c r="Y89" s="17">
        <f t="shared" si="103"/>
        <v>-6.2123953297531245E-2</v>
      </c>
      <c r="Z89" s="17">
        <f t="shared" si="104"/>
        <v>3.7876046702468757</v>
      </c>
      <c r="AA89" s="17">
        <f t="shared" si="89"/>
        <v>1.4666666666666795E-2</v>
      </c>
      <c r="AB89" s="17">
        <f t="shared" si="76"/>
        <v>9.2240570451934106E-3</v>
      </c>
      <c r="AC89" s="19">
        <f t="shared" si="77"/>
        <v>1.7356449176228295E-2</v>
      </c>
      <c r="AD89" s="17">
        <f t="shared" si="78"/>
        <v>5.7224408720319331E-4</v>
      </c>
      <c r="AE89" s="17">
        <f t="shared" si="79"/>
        <v>3.7678626374336619E-11</v>
      </c>
      <c r="AF89" s="17">
        <f t="shared" si="80"/>
        <v>7</v>
      </c>
      <c r="AG89" s="17">
        <f t="shared" si="81"/>
        <v>7</v>
      </c>
      <c r="AH89" s="17">
        <f t="shared" si="105"/>
        <v>-5000</v>
      </c>
      <c r="AI89" s="17">
        <f t="shared" si="105"/>
        <v>-5000</v>
      </c>
      <c r="AJ89" s="17">
        <f t="shared" si="105"/>
        <v>-5000</v>
      </c>
      <c r="AK89" s="17">
        <f t="shared" si="105"/>
        <v>-5000</v>
      </c>
      <c r="AL89" s="17">
        <f t="shared" si="105"/>
        <v>-5000</v>
      </c>
      <c r="AM89" s="17">
        <f t="shared" si="105"/>
        <v>-5000</v>
      </c>
      <c r="AN89" s="17">
        <f t="shared" si="105"/>
        <v>1.4666666666666795E-2</v>
      </c>
      <c r="AO89" s="17">
        <v>87</v>
      </c>
      <c r="AP89" s="17">
        <f t="shared" si="82"/>
        <v>14</v>
      </c>
      <c r="AQ89" s="17">
        <f t="shared" si="83"/>
        <v>5</v>
      </c>
      <c r="AR89" s="17">
        <f t="shared" si="84"/>
        <v>13</v>
      </c>
      <c r="AS89" s="17">
        <f t="shared" si="85"/>
        <v>23</v>
      </c>
      <c r="AT89" s="17">
        <f t="shared" si="86"/>
        <v>43</v>
      </c>
      <c r="AU89" s="17">
        <f t="shared" si="87"/>
        <v>27</v>
      </c>
      <c r="AV89" s="17">
        <f t="shared" si="88"/>
        <v>16</v>
      </c>
      <c r="AW89" s="17">
        <f t="shared" si="90"/>
        <v>11.76666666666668</v>
      </c>
      <c r="AX89" s="17" t="e">
        <f t="shared" ca="1" si="91"/>
        <v>#N/A</v>
      </c>
      <c r="AY89" s="17" t="e">
        <f t="shared" ca="1" si="92"/>
        <v>#N/A</v>
      </c>
      <c r="AZ89" s="17" t="e">
        <f t="shared" ca="1" si="93"/>
        <v>#N/A</v>
      </c>
      <c r="BA89" s="17" t="e">
        <f t="shared" ca="1" si="94"/>
        <v>#N/A</v>
      </c>
      <c r="BB89" s="17" t="e">
        <f t="shared" ca="1" si="95"/>
        <v>#N/A</v>
      </c>
      <c r="BC89" s="17" t="e">
        <f t="shared" ca="1" si="96"/>
        <v>#N/A</v>
      </c>
      <c r="BD89" s="17" t="e">
        <f t="shared" ca="1" si="97"/>
        <v>#N/A</v>
      </c>
      <c r="BE89" s="17">
        <v>0</v>
      </c>
      <c r="CK89" s="17">
        <v>86</v>
      </c>
      <c r="CL89" s="17">
        <f t="shared" si="98"/>
        <v>13.539895479397716</v>
      </c>
      <c r="CM89" s="17">
        <f t="shared" si="99"/>
        <v>0.39637051201558454</v>
      </c>
      <c r="CN89" s="17">
        <f t="shared" si="100"/>
        <v>14.979082307159073</v>
      </c>
      <c r="CO89" s="17">
        <f t="shared" si="101"/>
        <v>0.15144858401102287</v>
      </c>
    </row>
    <row r="90" spans="24:93" x14ac:dyDescent="0.2">
      <c r="X90" s="21">
        <v>-14</v>
      </c>
      <c r="Y90" s="17">
        <f t="shared" si="103"/>
        <v>-5.7980453971735076E-2</v>
      </c>
      <c r="Z90" s="17">
        <f t="shared" si="104"/>
        <v>4.2019546028264925</v>
      </c>
      <c r="AA90" s="17">
        <f t="shared" si="89"/>
        <v>1.6000000000000129E-2</v>
      </c>
      <c r="AB90" s="17">
        <f t="shared" si="76"/>
        <v>1.0062553440116655E-2</v>
      </c>
      <c r="AC90" s="19">
        <f t="shared" si="77"/>
        <v>0.82836784238527617</v>
      </c>
      <c r="AD90" s="17">
        <f t="shared" si="78"/>
        <v>3.7145421363610266E-3</v>
      </c>
      <c r="AE90" s="17">
        <f t="shared" si="79"/>
        <v>2.3772168492599211E-2</v>
      </c>
      <c r="AF90" s="17">
        <f t="shared" si="80"/>
        <v>5</v>
      </c>
      <c r="AG90" s="17">
        <f t="shared" si="81"/>
        <v>4</v>
      </c>
      <c r="AH90" s="17">
        <f t="shared" si="105"/>
        <v>-5000</v>
      </c>
      <c r="AI90" s="17">
        <f t="shared" si="105"/>
        <v>-5000</v>
      </c>
      <c r="AJ90" s="17">
        <f t="shared" si="105"/>
        <v>-5000</v>
      </c>
      <c r="AK90" s="17">
        <f t="shared" si="105"/>
        <v>-5000</v>
      </c>
      <c r="AL90" s="17">
        <f t="shared" si="105"/>
        <v>1.6000000000000129E-2</v>
      </c>
      <c r="AM90" s="17">
        <f t="shared" si="105"/>
        <v>-5000</v>
      </c>
      <c r="AN90" s="17">
        <f t="shared" si="105"/>
        <v>-5000</v>
      </c>
      <c r="AO90" s="17">
        <v>88</v>
      </c>
      <c r="AP90" s="17">
        <f t="shared" si="82"/>
        <v>14</v>
      </c>
      <c r="AQ90" s="17">
        <f t="shared" si="83"/>
        <v>5</v>
      </c>
      <c r="AR90" s="17">
        <f t="shared" si="84"/>
        <v>13</v>
      </c>
      <c r="AS90" s="17">
        <f t="shared" si="85"/>
        <v>23</v>
      </c>
      <c r="AT90" s="17">
        <f t="shared" si="86"/>
        <v>21</v>
      </c>
      <c r="AU90" s="17">
        <f t="shared" si="87"/>
        <v>27</v>
      </c>
      <c r="AV90" s="17">
        <f t="shared" si="88"/>
        <v>33</v>
      </c>
      <c r="AW90" s="17">
        <f t="shared" si="90"/>
        <v>11.900000000000013</v>
      </c>
      <c r="AX90" s="17" t="e">
        <f t="shared" ca="1" si="91"/>
        <v>#N/A</v>
      </c>
      <c r="AY90" s="17" t="e">
        <f t="shared" ca="1" si="92"/>
        <v>#N/A</v>
      </c>
      <c r="AZ90" s="17" t="e">
        <f t="shared" ca="1" si="93"/>
        <v>#N/A</v>
      </c>
      <c r="BA90" s="17" t="e">
        <f t="shared" ca="1" si="94"/>
        <v>#N/A</v>
      </c>
      <c r="BB90" s="17" t="e">
        <f t="shared" ca="1" si="95"/>
        <v>#N/A</v>
      </c>
      <c r="BC90" s="17" t="e">
        <f t="shared" ca="1" si="96"/>
        <v>#N/A</v>
      </c>
      <c r="BD90" s="17" t="e">
        <f t="shared" ca="1" si="97"/>
        <v>#N/A</v>
      </c>
      <c r="BE90" s="17">
        <v>0</v>
      </c>
      <c r="CK90" s="17">
        <v>87</v>
      </c>
      <c r="CL90" s="17">
        <f t="shared" si="98"/>
        <v>13.502488864331037</v>
      </c>
      <c r="CM90" s="17">
        <f t="shared" si="99"/>
        <v>0.20514034682628718</v>
      </c>
      <c r="CN90" s="17">
        <f t="shared" si="100"/>
        <v>14.353711930354068</v>
      </c>
      <c r="CO90" s="17">
        <f t="shared" si="101"/>
        <v>8.4110749342137428E-2</v>
      </c>
    </row>
    <row r="91" spans="24:93" x14ac:dyDescent="0.2">
      <c r="X91" s="21">
        <v>-13</v>
      </c>
      <c r="Y91" s="17">
        <f t="shared" si="103"/>
        <v>-5.3837348535446305E-2</v>
      </c>
      <c r="Z91" s="17">
        <f t="shared" si="104"/>
        <v>4.616265146455369</v>
      </c>
      <c r="AA91" s="17">
        <f t="shared" si="89"/>
        <v>1.7333333333333461E-2</v>
      </c>
      <c r="AB91" s="17">
        <f t="shared" si="76"/>
        <v>1.0901035685320649E-2</v>
      </c>
      <c r="AC91" s="19">
        <f t="shared" si="77"/>
        <v>0.69569410556720934</v>
      </c>
      <c r="AD91" s="17">
        <f t="shared" si="78"/>
        <v>1.6489368823199988E-2</v>
      </c>
      <c r="AE91" s="17">
        <f t="shared" si="79"/>
        <v>2.0926357220702831E-2</v>
      </c>
      <c r="AF91" s="17">
        <f t="shared" si="80"/>
        <v>4</v>
      </c>
      <c r="AG91" s="17">
        <f t="shared" si="81"/>
        <v>4</v>
      </c>
      <c r="AH91" s="17">
        <f t="shared" si="105"/>
        <v>-5000</v>
      </c>
      <c r="AI91" s="17">
        <f t="shared" si="105"/>
        <v>-5000</v>
      </c>
      <c r="AJ91" s="17">
        <f t="shared" si="105"/>
        <v>-5000</v>
      </c>
      <c r="AK91" s="17">
        <f t="shared" si="105"/>
        <v>1.7333333333333461E-2</v>
      </c>
      <c r="AL91" s="17">
        <f t="shared" si="105"/>
        <v>-5000</v>
      </c>
      <c r="AM91" s="17">
        <f t="shared" si="105"/>
        <v>-5000</v>
      </c>
      <c r="AN91" s="17">
        <f t="shared" si="105"/>
        <v>-5000</v>
      </c>
      <c r="AO91" s="17">
        <v>89</v>
      </c>
      <c r="AP91" s="17">
        <f t="shared" si="82"/>
        <v>14</v>
      </c>
      <c r="AQ91" s="17">
        <f t="shared" si="83"/>
        <v>5</v>
      </c>
      <c r="AR91" s="17">
        <f t="shared" si="84"/>
        <v>13</v>
      </c>
      <c r="AS91" s="17">
        <f t="shared" si="85"/>
        <v>10</v>
      </c>
      <c r="AT91" s="17">
        <f t="shared" si="86"/>
        <v>43</v>
      </c>
      <c r="AU91" s="17">
        <f t="shared" si="87"/>
        <v>27</v>
      </c>
      <c r="AV91" s="17">
        <f t="shared" si="88"/>
        <v>33</v>
      </c>
      <c r="AW91" s="17">
        <f t="shared" si="90"/>
        <v>12.033333333333347</v>
      </c>
      <c r="AX91" s="17" t="e">
        <f t="shared" ca="1" si="91"/>
        <v>#N/A</v>
      </c>
      <c r="AY91" s="17" t="e">
        <f t="shared" ca="1" si="92"/>
        <v>#N/A</v>
      </c>
      <c r="AZ91" s="17" t="e">
        <f t="shared" ca="1" si="93"/>
        <v>#N/A</v>
      </c>
      <c r="BA91" s="17" t="e">
        <f t="shared" ca="1" si="94"/>
        <v>#N/A</v>
      </c>
      <c r="BB91" s="17" t="e">
        <f t="shared" ca="1" si="95"/>
        <v>#N/A</v>
      </c>
      <c r="BC91" s="17" t="e">
        <f t="shared" ca="1" si="96"/>
        <v>#N/A</v>
      </c>
      <c r="BD91" s="17" t="e">
        <f t="shared" ca="1" si="97"/>
        <v>#N/A</v>
      </c>
      <c r="BE91" s="17">
        <v>0</v>
      </c>
      <c r="CK91" s="17">
        <v>88</v>
      </c>
      <c r="CL91" s="17">
        <f t="shared" si="98"/>
        <v>13.284829875872671</v>
      </c>
      <c r="CM91" s="17">
        <f t="shared" si="99"/>
        <v>-0.19234563156921</v>
      </c>
      <c r="CN91" s="17">
        <f t="shared" si="100"/>
        <v>13.662445912798834</v>
      </c>
      <c r="CO91" s="17">
        <f t="shared" si="101"/>
        <v>-8.3807070843029435E-2</v>
      </c>
    </row>
    <row r="92" spans="24:93" x14ac:dyDescent="0.2">
      <c r="X92" s="21">
        <v>-12</v>
      </c>
      <c r="Y92" s="17">
        <f t="shared" si="103"/>
        <v>-4.9694608753135E-2</v>
      </c>
      <c r="Z92" s="17">
        <f t="shared" si="104"/>
        <v>5.0305391246865003</v>
      </c>
      <c r="AA92" s="17">
        <f t="shared" si="89"/>
        <v>1.8666666666666793E-2</v>
      </c>
      <c r="AB92" s="17">
        <f t="shared" si="76"/>
        <v>1.1739502602201028E-2</v>
      </c>
      <c r="AC92" s="19">
        <f t="shared" si="77"/>
        <v>6.2436021248535886E-4</v>
      </c>
      <c r="AD92" s="17">
        <f t="shared" si="78"/>
        <v>3.1337054161455671E-2</v>
      </c>
      <c r="AE92" s="17">
        <f t="shared" si="79"/>
        <v>1.6795973580370226E-17</v>
      </c>
      <c r="AF92" s="17">
        <f t="shared" si="80"/>
        <v>3</v>
      </c>
      <c r="AG92" s="17">
        <f t="shared" si="81"/>
        <v>7</v>
      </c>
      <c r="AH92" s="17">
        <f t="shared" si="105"/>
        <v>-5000</v>
      </c>
      <c r="AI92" s="17">
        <f t="shared" si="105"/>
        <v>-5000</v>
      </c>
      <c r="AJ92" s="17">
        <f t="shared" si="105"/>
        <v>1.8666666666666793E-2</v>
      </c>
      <c r="AK92" s="17">
        <f t="shared" si="105"/>
        <v>-5000</v>
      </c>
      <c r="AL92" s="17">
        <f t="shared" si="105"/>
        <v>-5000</v>
      </c>
      <c r="AM92" s="17">
        <f t="shared" si="105"/>
        <v>-5000</v>
      </c>
      <c r="AN92" s="17">
        <f t="shared" si="105"/>
        <v>-5000</v>
      </c>
      <c r="AO92" s="17">
        <v>90</v>
      </c>
      <c r="AP92" s="17">
        <f t="shared" si="82"/>
        <v>14</v>
      </c>
      <c r="AQ92" s="17">
        <f t="shared" si="83"/>
        <v>5</v>
      </c>
      <c r="AR92" s="17">
        <f t="shared" si="84"/>
        <v>5</v>
      </c>
      <c r="AS92" s="17">
        <f t="shared" si="85"/>
        <v>23</v>
      </c>
      <c r="AT92" s="17">
        <f t="shared" si="86"/>
        <v>43</v>
      </c>
      <c r="AU92" s="17">
        <f t="shared" si="87"/>
        <v>27</v>
      </c>
      <c r="AV92" s="17">
        <f t="shared" si="88"/>
        <v>33</v>
      </c>
      <c r="AW92" s="17">
        <f t="shared" si="90"/>
        <v>12.16666666666668</v>
      </c>
      <c r="AX92" s="17" t="e">
        <f t="shared" ca="1" si="91"/>
        <v>#N/A</v>
      </c>
      <c r="AY92" s="17" t="e">
        <f t="shared" ca="1" si="92"/>
        <v>#N/A</v>
      </c>
      <c r="AZ92" s="17" t="e">
        <f t="shared" ca="1" si="93"/>
        <v>#N/A</v>
      </c>
      <c r="BA92" s="17" t="e">
        <f t="shared" ca="1" si="94"/>
        <v>#N/A</v>
      </c>
      <c r="BB92" s="17" t="e">
        <f t="shared" ca="1" si="95"/>
        <v>#N/A</v>
      </c>
      <c r="BC92" s="17" t="e">
        <f t="shared" ca="1" si="96"/>
        <v>#N/A</v>
      </c>
      <c r="BD92" s="17" t="e">
        <f t="shared" ca="1" si="97"/>
        <v>#N/A</v>
      </c>
      <c r="BE92" s="17">
        <v>0</v>
      </c>
      <c r="CK92" s="17">
        <v>89</v>
      </c>
      <c r="CL92" s="17">
        <f t="shared" si="98"/>
        <v>12.913478668112367</v>
      </c>
      <c r="CM92" s="17">
        <f t="shared" si="99"/>
        <v>-0.4304443950550158</v>
      </c>
      <c r="CN92" s="17">
        <f t="shared" si="100"/>
        <v>12.940289382690223</v>
      </c>
      <c r="CO92" s="17">
        <f t="shared" si="101"/>
        <v>-0.19776057170850703</v>
      </c>
    </row>
    <row r="93" spans="24:93" x14ac:dyDescent="0.2">
      <c r="X93" s="21">
        <v>-11</v>
      </c>
      <c r="Y93" s="17">
        <f t="shared" si="103"/>
        <v>-4.5552206411657026E-2</v>
      </c>
      <c r="Z93" s="17">
        <f t="shared" si="104"/>
        <v>5.4447793588342979</v>
      </c>
      <c r="AA93" s="17">
        <f t="shared" si="89"/>
        <v>2.0000000000000125E-2</v>
      </c>
      <c r="AB93" s="17">
        <f t="shared" si="76"/>
        <v>1.2577953012282719E-2</v>
      </c>
      <c r="AC93" s="19">
        <f t="shared" si="77"/>
        <v>0.74060702505269671</v>
      </c>
      <c r="AD93" s="17">
        <f t="shared" si="78"/>
        <v>4.2595283223844455E-2</v>
      </c>
      <c r="AE93" s="17">
        <f t="shared" si="79"/>
        <v>4.5985391833668295E-2</v>
      </c>
      <c r="AF93" s="17">
        <f t="shared" si="80"/>
        <v>3</v>
      </c>
      <c r="AG93" s="17">
        <f t="shared" si="81"/>
        <v>3</v>
      </c>
      <c r="AH93" s="17">
        <f t="shared" ref="AH93:AN102" si="106">IF($AF93=AH$2,$AA93,-5000)</f>
        <v>-5000</v>
      </c>
      <c r="AI93" s="17">
        <f t="shared" si="106"/>
        <v>-5000</v>
      </c>
      <c r="AJ93" s="17">
        <f t="shared" si="106"/>
        <v>2.0000000000000125E-2</v>
      </c>
      <c r="AK93" s="17">
        <f t="shared" si="106"/>
        <v>-5000</v>
      </c>
      <c r="AL93" s="17">
        <f t="shared" si="106"/>
        <v>-5000</v>
      </c>
      <c r="AM93" s="17">
        <f t="shared" si="106"/>
        <v>-5000</v>
      </c>
      <c r="AN93" s="17">
        <f t="shared" si="106"/>
        <v>-5000</v>
      </c>
      <c r="AO93" s="17">
        <v>91</v>
      </c>
      <c r="AP93" s="17">
        <f t="shared" si="82"/>
        <v>14</v>
      </c>
      <c r="AQ93" s="17">
        <f t="shared" si="83"/>
        <v>5</v>
      </c>
      <c r="AR93" s="17">
        <f t="shared" si="84"/>
        <v>4</v>
      </c>
      <c r="AS93" s="17">
        <f t="shared" si="85"/>
        <v>23</v>
      </c>
      <c r="AT93" s="17">
        <f t="shared" si="86"/>
        <v>43</v>
      </c>
      <c r="AU93" s="17">
        <f t="shared" si="87"/>
        <v>27</v>
      </c>
      <c r="AV93" s="17">
        <f t="shared" si="88"/>
        <v>33</v>
      </c>
      <c r="AW93" s="17">
        <f t="shared" si="90"/>
        <v>12.300000000000013</v>
      </c>
      <c r="AX93" s="17" t="e">
        <f t="shared" ca="1" si="91"/>
        <v>#N/A</v>
      </c>
      <c r="AY93" s="17" t="e">
        <f t="shared" ca="1" si="92"/>
        <v>#N/A</v>
      </c>
      <c r="AZ93" s="17" t="e">
        <f t="shared" ca="1" si="93"/>
        <v>#N/A</v>
      </c>
      <c r="BA93" s="17" t="e">
        <f t="shared" ca="1" si="94"/>
        <v>#N/A</v>
      </c>
      <c r="BB93" s="17" t="e">
        <f t="shared" ca="1" si="95"/>
        <v>#N/A</v>
      </c>
      <c r="BC93" s="17" t="e">
        <f t="shared" ca="1" si="96"/>
        <v>#N/A</v>
      </c>
      <c r="BD93" s="17" t="e">
        <f t="shared" ca="1" si="97"/>
        <v>#N/A</v>
      </c>
      <c r="BE93" s="17">
        <v>0</v>
      </c>
      <c r="CK93" s="17">
        <v>90</v>
      </c>
      <c r="CL93" s="17">
        <f t="shared" si="98"/>
        <v>12.41866135430571</v>
      </c>
      <c r="CM93" s="17">
        <f t="shared" si="99"/>
        <v>-0.27446005106706117</v>
      </c>
      <c r="CN93" s="17">
        <f t="shared" si="100"/>
        <v>12.220322904376889</v>
      </c>
      <c r="CO93" s="17">
        <f t="shared" si="101"/>
        <v>-0.13212619885202931</v>
      </c>
    </row>
    <row r="94" spans="24:93" x14ac:dyDescent="0.2">
      <c r="X94" s="21">
        <v>-10</v>
      </c>
      <c r="Y94" s="17">
        <f t="shared" si="103"/>
        <v>-4.1410113318517322E-2</v>
      </c>
      <c r="Z94" s="17">
        <f t="shared" si="104"/>
        <v>5.8589886681482675</v>
      </c>
      <c r="AA94" s="17">
        <f t="shared" si="89"/>
        <v>2.1333333333333458E-2</v>
      </c>
      <c r="AB94" s="17">
        <f t="shared" si="76"/>
        <v>1.3416385737229884E-2</v>
      </c>
      <c r="AC94" s="19">
        <f t="shared" si="77"/>
        <v>0.78919825204602323</v>
      </c>
      <c r="AD94" s="17">
        <f t="shared" si="78"/>
        <v>4.7145244885510092E-2</v>
      </c>
      <c r="AE94" s="17">
        <f t="shared" si="79"/>
        <v>6.6473649279724989E-2</v>
      </c>
      <c r="AF94" s="17">
        <f t="shared" si="80"/>
        <v>3</v>
      </c>
      <c r="AG94" s="17">
        <f t="shared" si="81"/>
        <v>3</v>
      </c>
      <c r="AH94" s="17">
        <f t="shared" si="106"/>
        <v>-5000</v>
      </c>
      <c r="AI94" s="17">
        <f t="shared" si="106"/>
        <v>-5000</v>
      </c>
      <c r="AJ94" s="17">
        <f t="shared" si="106"/>
        <v>2.1333333333333458E-2</v>
      </c>
      <c r="AK94" s="17">
        <f t="shared" si="106"/>
        <v>-5000</v>
      </c>
      <c r="AL94" s="17">
        <f t="shared" si="106"/>
        <v>-5000</v>
      </c>
      <c r="AM94" s="17">
        <f t="shared" si="106"/>
        <v>-5000</v>
      </c>
      <c r="AN94" s="17">
        <f t="shared" si="106"/>
        <v>-5000</v>
      </c>
      <c r="AO94" s="17">
        <v>92</v>
      </c>
      <c r="AP94" s="17">
        <f t="shared" si="82"/>
        <v>14</v>
      </c>
      <c r="AQ94" s="17">
        <f t="shared" si="83"/>
        <v>5</v>
      </c>
      <c r="AR94" s="17">
        <f t="shared" si="84"/>
        <v>3</v>
      </c>
      <c r="AS94" s="17">
        <f t="shared" si="85"/>
        <v>23</v>
      </c>
      <c r="AT94" s="17">
        <f t="shared" si="86"/>
        <v>43</v>
      </c>
      <c r="AU94" s="17">
        <f t="shared" si="87"/>
        <v>27</v>
      </c>
      <c r="AV94" s="17">
        <f t="shared" si="88"/>
        <v>33</v>
      </c>
      <c r="AW94" s="17">
        <f t="shared" si="90"/>
        <v>12.433333333333346</v>
      </c>
      <c r="AX94" s="17" t="e">
        <f t="shared" ca="1" si="91"/>
        <v>#N/A</v>
      </c>
      <c r="AY94" s="17" t="e">
        <f t="shared" ca="1" si="92"/>
        <v>#N/A</v>
      </c>
      <c r="AZ94" s="17" t="e">
        <f t="shared" ca="1" si="93"/>
        <v>#N/A</v>
      </c>
      <c r="BA94" s="17" t="e">
        <f t="shared" ca="1" si="94"/>
        <v>#N/A</v>
      </c>
      <c r="BB94" s="17" t="e">
        <f t="shared" ca="1" si="95"/>
        <v>#N/A</v>
      </c>
      <c r="BC94" s="17" t="e">
        <f t="shared" ca="1" si="96"/>
        <v>#N/A</v>
      </c>
      <c r="BD94" s="17" t="e">
        <f t="shared" ca="1" si="97"/>
        <v>#N/A</v>
      </c>
      <c r="BE94" s="17">
        <v>0</v>
      </c>
      <c r="CK94" s="17">
        <v>91</v>
      </c>
      <c r="CL94" s="17">
        <f t="shared" si="98"/>
        <v>11.832731896387193</v>
      </c>
      <c r="CM94" s="17">
        <f t="shared" si="99"/>
        <v>0.14859858309927071</v>
      </c>
      <c r="CN94" s="17">
        <f t="shared" si="100"/>
        <v>11.532773821973853</v>
      </c>
      <c r="CO94" s="17">
        <f t="shared" si="101"/>
        <v>7.4568425310178557E-2</v>
      </c>
    </row>
    <row r="95" spans="24:93" x14ac:dyDescent="0.2">
      <c r="X95" s="21">
        <v>-9</v>
      </c>
      <c r="Y95" s="17">
        <f t="shared" si="103"/>
        <v>-3.7268301300136933E-2</v>
      </c>
      <c r="Z95" s="17">
        <f t="shared" si="104"/>
        <v>6.2731698699863063</v>
      </c>
      <c r="AA95" s="17">
        <f t="shared" si="89"/>
        <v>2.266666666666679E-2</v>
      </c>
      <c r="AB95" s="17">
        <f t="shared" si="76"/>
        <v>1.4254799598855854E-2</v>
      </c>
      <c r="AC95" s="19">
        <f t="shared" si="77"/>
        <v>6.777228494198333E-3</v>
      </c>
      <c r="AD95" s="17">
        <f t="shared" si="78"/>
        <v>4.4445290479668977E-2</v>
      </c>
      <c r="AE95" s="17">
        <f t="shared" si="79"/>
        <v>3.0142100607595805E-12</v>
      </c>
      <c r="AF95" s="17">
        <f t="shared" si="80"/>
        <v>3</v>
      </c>
      <c r="AG95" s="17">
        <f t="shared" si="81"/>
        <v>7</v>
      </c>
      <c r="AH95" s="17">
        <f t="shared" si="106"/>
        <v>-5000</v>
      </c>
      <c r="AI95" s="17">
        <f t="shared" si="106"/>
        <v>-5000</v>
      </c>
      <c r="AJ95" s="17">
        <f t="shared" si="106"/>
        <v>2.266666666666679E-2</v>
      </c>
      <c r="AK95" s="17">
        <f t="shared" si="106"/>
        <v>-5000</v>
      </c>
      <c r="AL95" s="17">
        <f t="shared" si="106"/>
        <v>-5000</v>
      </c>
      <c r="AM95" s="17">
        <f t="shared" si="106"/>
        <v>-5000</v>
      </c>
      <c r="AN95" s="17">
        <f t="shared" si="106"/>
        <v>-5000</v>
      </c>
      <c r="AO95" s="17">
        <v>93</v>
      </c>
      <c r="AP95" s="17">
        <f t="shared" si="82"/>
        <v>14</v>
      </c>
      <c r="AQ95" s="17">
        <f t="shared" si="83"/>
        <v>5</v>
      </c>
      <c r="AR95" s="17">
        <f t="shared" si="84"/>
        <v>2</v>
      </c>
      <c r="AS95" s="17">
        <f t="shared" si="85"/>
        <v>23</v>
      </c>
      <c r="AT95" s="17">
        <f t="shared" si="86"/>
        <v>43</v>
      </c>
      <c r="AU95" s="17">
        <f t="shared" si="87"/>
        <v>27</v>
      </c>
      <c r="AV95" s="17">
        <f t="shared" si="88"/>
        <v>33</v>
      </c>
      <c r="AW95" s="17">
        <f t="shared" si="90"/>
        <v>12.566666666666681</v>
      </c>
      <c r="AX95" s="17" t="e">
        <f t="shared" ca="1" si="91"/>
        <v>#N/A</v>
      </c>
      <c r="AY95" s="17" t="e">
        <f t="shared" ca="1" si="92"/>
        <v>#N/A</v>
      </c>
      <c r="AZ95" s="17" t="e">
        <f t="shared" ca="1" si="93"/>
        <v>#N/A</v>
      </c>
      <c r="BA95" s="17" t="e">
        <f t="shared" ca="1" si="94"/>
        <v>#N/A</v>
      </c>
      <c r="BB95" s="17" t="e">
        <f t="shared" ca="1" si="95"/>
        <v>#N/A</v>
      </c>
      <c r="BC95" s="17" t="e">
        <f t="shared" ca="1" si="96"/>
        <v>#N/A</v>
      </c>
      <c r="BD95" s="17" t="e">
        <f t="shared" ca="1" si="97"/>
        <v>#N/A</v>
      </c>
      <c r="BE95" s="17">
        <v>0</v>
      </c>
      <c r="CK95" s="17">
        <v>92</v>
      </c>
      <c r="CL95" s="17">
        <f t="shared" si="98"/>
        <v>11.188755918849209</v>
      </c>
      <c r="CM95" s="17">
        <f t="shared" si="99"/>
        <v>0.45209300795740226</v>
      </c>
      <c r="CN95" s="17">
        <f t="shared" si="100"/>
        <v>10.904302024426269</v>
      </c>
      <c r="CO95" s="17">
        <f t="shared" si="101"/>
        <v>0.23545758041759021</v>
      </c>
    </row>
    <row r="96" spans="24:93" x14ac:dyDescent="0.2">
      <c r="X96" s="21">
        <v>-8</v>
      </c>
      <c r="Y96" s="17">
        <f t="shared" si="103"/>
        <v>-3.3126742200123106E-2</v>
      </c>
      <c r="Z96" s="17">
        <f t="shared" si="104"/>
        <v>6.68732577998769</v>
      </c>
      <c r="AA96" s="17">
        <f t="shared" si="89"/>
        <v>2.4000000000000122E-2</v>
      </c>
      <c r="AB96" s="17">
        <f t="shared" si="76"/>
        <v>1.5093193419133051E-2</v>
      </c>
      <c r="AC96" s="19">
        <f t="shared" si="77"/>
        <v>0.64154786291783561</v>
      </c>
      <c r="AD96" s="17">
        <f t="shared" si="78"/>
        <v>3.6035734567893829E-2</v>
      </c>
      <c r="AE96" s="17">
        <f t="shared" si="79"/>
        <v>2.0630606841714149E-2</v>
      </c>
      <c r="AF96" s="17">
        <f t="shared" si="80"/>
        <v>3</v>
      </c>
      <c r="AG96" s="17">
        <f t="shared" si="81"/>
        <v>4</v>
      </c>
      <c r="AH96" s="17">
        <f t="shared" si="106"/>
        <v>-5000</v>
      </c>
      <c r="AI96" s="17">
        <f t="shared" si="106"/>
        <v>-5000</v>
      </c>
      <c r="AJ96" s="17">
        <f t="shared" si="106"/>
        <v>2.4000000000000122E-2</v>
      </c>
      <c r="AK96" s="17">
        <f t="shared" si="106"/>
        <v>-5000</v>
      </c>
      <c r="AL96" s="17">
        <f t="shared" si="106"/>
        <v>-5000</v>
      </c>
      <c r="AM96" s="17">
        <f t="shared" si="106"/>
        <v>-5000</v>
      </c>
      <c r="AN96" s="17">
        <f t="shared" si="106"/>
        <v>-5000</v>
      </c>
      <c r="AO96" s="17">
        <v>94</v>
      </c>
      <c r="AP96" s="17">
        <f t="shared" si="82"/>
        <v>14</v>
      </c>
      <c r="AQ96" s="17">
        <f t="shared" si="83"/>
        <v>5</v>
      </c>
      <c r="AR96" s="17">
        <f t="shared" si="84"/>
        <v>1</v>
      </c>
      <c r="AS96" s="17">
        <f t="shared" si="85"/>
        <v>23</v>
      </c>
      <c r="AT96" s="17">
        <f t="shared" si="86"/>
        <v>43</v>
      </c>
      <c r="AU96" s="17">
        <f t="shared" si="87"/>
        <v>27</v>
      </c>
      <c r="AV96" s="17">
        <f t="shared" si="88"/>
        <v>33</v>
      </c>
      <c r="AW96" s="17">
        <f t="shared" si="90"/>
        <v>12.700000000000014</v>
      </c>
      <c r="AX96" s="17" t="e">
        <f t="shared" ca="1" si="91"/>
        <v>#N/A</v>
      </c>
      <c r="AY96" s="17" t="e">
        <f t="shared" ca="1" si="92"/>
        <v>#N/A</v>
      </c>
      <c r="AZ96" s="17" t="e">
        <f t="shared" ca="1" si="93"/>
        <v>#N/A</v>
      </c>
      <c r="BA96" s="17" t="e">
        <f t="shared" ca="1" si="94"/>
        <v>#N/A</v>
      </c>
      <c r="BB96" s="17" t="e">
        <f t="shared" ca="1" si="95"/>
        <v>#N/A</v>
      </c>
      <c r="BC96" s="17" t="e">
        <f t="shared" ca="1" si="96"/>
        <v>#N/A</v>
      </c>
      <c r="BD96" s="17" t="e">
        <f t="shared" ca="1" si="97"/>
        <v>#N/A</v>
      </c>
      <c r="BE96" s="17">
        <v>0</v>
      </c>
      <c r="CK96" s="17">
        <v>93</v>
      </c>
      <c r="CL96" s="17">
        <f t="shared" si="98"/>
        <v>10.519250588377389</v>
      </c>
      <c r="CM96" s="17">
        <f t="shared" si="99"/>
        <v>0.34392825876637184</v>
      </c>
      <c r="CN96" s="17">
        <f t="shared" si="100"/>
        <v>10.357492315076286</v>
      </c>
      <c r="CO96" s="17">
        <f t="shared" si="101"/>
        <v>0.18522633032042063</v>
      </c>
    </row>
    <row r="97" spans="24:93" x14ac:dyDescent="0.2">
      <c r="X97" s="21">
        <v>-7</v>
      </c>
      <c r="Y97" s="17">
        <f t="shared" si="103"/>
        <v>-2.8985407877542401E-2</v>
      </c>
      <c r="Z97" s="17">
        <f t="shared" si="104"/>
        <v>7.1014592122457598</v>
      </c>
      <c r="AA97" s="17">
        <f t="shared" si="89"/>
        <v>2.5333333333333454E-2</v>
      </c>
      <c r="AB97" s="17">
        <f t="shared" si="76"/>
        <v>1.5931566020202906E-2</v>
      </c>
      <c r="AC97" s="19">
        <f t="shared" si="77"/>
        <v>0.86963915833743843</v>
      </c>
      <c r="AD97" s="17">
        <f t="shared" si="78"/>
        <v>2.4698824754608415E-2</v>
      </c>
      <c r="AE97" s="17">
        <f t="shared" si="79"/>
        <v>7.8168824223121755E-2</v>
      </c>
      <c r="AF97" s="17">
        <f t="shared" si="80"/>
        <v>4</v>
      </c>
      <c r="AG97" s="17">
        <f t="shared" si="81"/>
        <v>3</v>
      </c>
      <c r="AH97" s="17">
        <f t="shared" si="106"/>
        <v>-5000</v>
      </c>
      <c r="AI97" s="17">
        <f t="shared" si="106"/>
        <v>-5000</v>
      </c>
      <c r="AJ97" s="17">
        <f t="shared" si="106"/>
        <v>-5000</v>
      </c>
      <c r="AK97" s="17">
        <f t="shared" si="106"/>
        <v>2.5333333333333454E-2</v>
      </c>
      <c r="AL97" s="17">
        <f t="shared" si="106"/>
        <v>-5000</v>
      </c>
      <c r="AM97" s="17">
        <f t="shared" si="106"/>
        <v>-5000</v>
      </c>
      <c r="AN97" s="17">
        <f t="shared" si="106"/>
        <v>-5000</v>
      </c>
      <c r="AO97" s="17">
        <v>95</v>
      </c>
      <c r="AP97" s="17">
        <f t="shared" si="82"/>
        <v>14</v>
      </c>
      <c r="AQ97" s="17">
        <f t="shared" si="83"/>
        <v>5</v>
      </c>
      <c r="AR97" s="17">
        <f t="shared" si="84"/>
        <v>13</v>
      </c>
      <c r="AS97" s="17">
        <f t="shared" si="85"/>
        <v>9</v>
      </c>
      <c r="AT97" s="17">
        <f t="shared" si="86"/>
        <v>43</v>
      </c>
      <c r="AU97" s="17">
        <f t="shared" si="87"/>
        <v>27</v>
      </c>
      <c r="AV97" s="17">
        <f t="shared" si="88"/>
        <v>33</v>
      </c>
      <c r="AW97" s="17">
        <f t="shared" si="90"/>
        <v>12.833333333333346</v>
      </c>
      <c r="AX97" s="17" t="e">
        <f t="shared" ca="1" si="91"/>
        <v>#N/A</v>
      </c>
      <c r="AY97" s="17" t="e">
        <f t="shared" ca="1" si="92"/>
        <v>#N/A</v>
      </c>
      <c r="AZ97" s="17" t="e">
        <f t="shared" ca="1" si="93"/>
        <v>#N/A</v>
      </c>
      <c r="BA97" s="17" t="e">
        <f t="shared" ca="1" si="94"/>
        <v>#N/A</v>
      </c>
      <c r="BB97" s="17" t="e">
        <f t="shared" ca="1" si="95"/>
        <v>#N/A</v>
      </c>
      <c r="BC97" s="17" t="e">
        <f t="shared" ca="1" si="96"/>
        <v>#N/A</v>
      </c>
      <c r="BD97" s="17" t="e">
        <f t="shared" ca="1" si="97"/>
        <v>#N/A</v>
      </c>
      <c r="BE97" s="17">
        <v>0</v>
      </c>
      <c r="CK97" s="17">
        <v>94</v>
      </c>
      <c r="CL97" s="17">
        <f t="shared" si="98"/>
        <v>9.855102699282444</v>
      </c>
      <c r="CM97" s="17">
        <f t="shared" si="99"/>
        <v>-9.237508732032633E-2</v>
      </c>
      <c r="CN97" s="17">
        <f t="shared" si="100"/>
        <v>9.9105397159174657</v>
      </c>
      <c r="CO97" s="17">
        <f t="shared" si="101"/>
        <v>-5.1283497656540875E-2</v>
      </c>
    </row>
    <row r="98" spans="24:93" x14ac:dyDescent="0.2">
      <c r="X98" s="21">
        <v>-6</v>
      </c>
      <c r="Y98" s="17">
        <f t="shared" si="103"/>
        <v>-2.4844270205196351E-2</v>
      </c>
      <c r="Z98" s="17">
        <f t="shared" si="104"/>
        <v>7.515572979480365</v>
      </c>
      <c r="AA98" s="17">
        <f t="shared" si="89"/>
        <v>2.6666666666666786E-2</v>
      </c>
      <c r="AB98" s="17">
        <f t="shared" si="76"/>
        <v>1.676991622438579E-2</v>
      </c>
      <c r="AC98" s="19">
        <f t="shared" si="77"/>
        <v>3.5723549203124538E-2</v>
      </c>
      <c r="AD98" s="17">
        <f t="shared" si="78"/>
        <v>1.3507501101476874E-2</v>
      </c>
      <c r="AE98" s="17">
        <f t="shared" si="79"/>
        <v>6.7617717640981897E-9</v>
      </c>
      <c r="AF98" s="17">
        <f t="shared" si="80"/>
        <v>4</v>
      </c>
      <c r="AG98" s="17">
        <f t="shared" si="81"/>
        <v>7</v>
      </c>
      <c r="AH98" s="17">
        <f t="shared" si="106"/>
        <v>-5000</v>
      </c>
      <c r="AI98" s="17">
        <f t="shared" si="106"/>
        <v>-5000</v>
      </c>
      <c r="AJ98" s="17">
        <f t="shared" si="106"/>
        <v>-5000</v>
      </c>
      <c r="AK98" s="17">
        <f t="shared" si="106"/>
        <v>2.6666666666666786E-2</v>
      </c>
      <c r="AL98" s="17">
        <f t="shared" si="106"/>
        <v>-5000</v>
      </c>
      <c r="AM98" s="17">
        <f t="shared" si="106"/>
        <v>-5000</v>
      </c>
      <c r="AN98" s="17">
        <f t="shared" si="106"/>
        <v>-5000</v>
      </c>
      <c r="AO98" s="17">
        <v>96</v>
      </c>
      <c r="AP98" s="17">
        <f t="shared" si="82"/>
        <v>14</v>
      </c>
      <c r="AQ98" s="17">
        <f t="shared" si="83"/>
        <v>5</v>
      </c>
      <c r="AR98" s="17">
        <f t="shared" si="84"/>
        <v>13</v>
      </c>
      <c r="AS98" s="17">
        <f t="shared" si="85"/>
        <v>8</v>
      </c>
      <c r="AT98" s="17">
        <f t="shared" si="86"/>
        <v>43</v>
      </c>
      <c r="AU98" s="17">
        <f t="shared" si="87"/>
        <v>27</v>
      </c>
      <c r="AV98" s="17">
        <f t="shared" si="88"/>
        <v>33</v>
      </c>
      <c r="AW98" s="17">
        <f t="shared" si="90"/>
        <v>12.966666666666679</v>
      </c>
      <c r="AX98" s="17" t="e">
        <f t="shared" ca="1" si="91"/>
        <v>#N/A</v>
      </c>
      <c r="AY98" s="17" t="e">
        <f t="shared" ca="1" si="92"/>
        <v>#N/A</v>
      </c>
      <c r="AZ98" s="17" t="e">
        <f t="shared" ca="1" si="93"/>
        <v>#N/A</v>
      </c>
      <c r="BA98" s="17" t="e">
        <f t="shared" ca="1" si="94"/>
        <v>#N/A</v>
      </c>
      <c r="BB98" s="17" t="e">
        <f t="shared" ca="1" si="95"/>
        <v>#N/A</v>
      </c>
      <c r="BC98" s="17" t="e">
        <f t="shared" ca="1" si="96"/>
        <v>#N/A</v>
      </c>
      <c r="BD98" s="17" t="e">
        <f t="shared" ca="1" si="97"/>
        <v>#N/A</v>
      </c>
      <c r="BE98" s="17">
        <v>0</v>
      </c>
      <c r="CK98" s="17">
        <v>95</v>
      </c>
      <c r="CL98" s="17">
        <f t="shared" si="98"/>
        <v>9.224676642464015</v>
      </c>
      <c r="CM98" s="17">
        <f t="shared" si="99"/>
        <v>-0.4600704148125106</v>
      </c>
      <c r="CN98" s="17">
        <f t="shared" si="100"/>
        <v>9.5771098359470237</v>
      </c>
      <c r="CO98" s="17">
        <f t="shared" si="101"/>
        <v>-0.26257969218271487</v>
      </c>
    </row>
    <row r="99" spans="24:93" x14ac:dyDescent="0.2">
      <c r="X99" s="21">
        <v>-5</v>
      </c>
      <c r="Y99" s="17">
        <f t="shared" si="103"/>
        <v>-2.0703301067899509E-2</v>
      </c>
      <c r="Z99" s="17">
        <f t="shared" si="104"/>
        <v>7.9296698932100487</v>
      </c>
      <c r="AA99" s="17">
        <f t="shared" si="89"/>
        <v>2.8000000000000119E-2</v>
      </c>
      <c r="AB99" s="17">
        <f t="shared" ref="AB99:AB130" si="107">ATAN(AA99/$Y$14)</f>
        <v>1.7608242854190926E-2</v>
      </c>
      <c r="AC99" s="19">
        <f t="shared" ref="AC99:AC130" si="108">(COS(PI()*Y$13/Y$15*SIN(AB99)))^2</f>
        <v>0.53562502698521108</v>
      </c>
      <c r="AD99" s="17">
        <f t="shared" ref="AD99:AD130" si="109">(SIN(PI()*Y$12/Y$15*SIN(AB99)))^2/(PI()*Y$12/Y$15*SIN(AB99))^2</f>
        <v>4.9893352162845798E-3</v>
      </c>
      <c r="AE99" s="17">
        <f t="shared" ref="AE99:AE130" si="110">(AC99*AD99^AD$1)^AE$1</f>
        <v>3.1140504742455206E-3</v>
      </c>
      <c r="AF99" s="17">
        <f t="shared" ref="AF99:AF130" si="111">VLOOKUP(AD99,X$35:Y$41,2,1)</f>
        <v>5</v>
      </c>
      <c r="AG99" s="17">
        <f t="shared" ref="AG99:AG130" si="112">VLOOKUP(AE99,X$35:Y$41,2,1)</f>
        <v>5</v>
      </c>
      <c r="AH99" s="17">
        <f t="shared" si="106"/>
        <v>-5000</v>
      </c>
      <c r="AI99" s="17">
        <f t="shared" si="106"/>
        <v>-5000</v>
      </c>
      <c r="AJ99" s="17">
        <f t="shared" si="106"/>
        <v>-5000</v>
      </c>
      <c r="AK99" s="17">
        <f t="shared" si="106"/>
        <v>-5000</v>
      </c>
      <c r="AL99" s="17">
        <f t="shared" si="106"/>
        <v>2.8000000000000119E-2</v>
      </c>
      <c r="AM99" s="17">
        <f t="shared" si="106"/>
        <v>-5000</v>
      </c>
      <c r="AN99" s="17">
        <f t="shared" si="106"/>
        <v>-5000</v>
      </c>
      <c r="AO99" s="17">
        <v>97</v>
      </c>
      <c r="AP99" s="17">
        <f t="shared" ref="AP99:AP130" si="113">RANK(AH99,AH$3:AH$153)</f>
        <v>14</v>
      </c>
      <c r="AQ99" s="17">
        <f t="shared" ref="AQ99:AQ130" si="114">RANK(AI99,AI$3:AI$153)</f>
        <v>5</v>
      </c>
      <c r="AR99" s="17">
        <f t="shared" ref="AR99:AR130" si="115">RANK(AJ99,AJ$3:AJ$153)</f>
        <v>13</v>
      </c>
      <c r="AS99" s="17">
        <f t="shared" ref="AS99:AS130" si="116">RANK(AK99,AK$3:AK$153)</f>
        <v>23</v>
      </c>
      <c r="AT99" s="17">
        <f t="shared" ref="AT99:AT130" si="117">RANK(AL99,AL$3:AL$153)</f>
        <v>20</v>
      </c>
      <c r="AU99" s="17">
        <f t="shared" ref="AU99:AU130" si="118">RANK(AM99,AM$3:AM$153)</f>
        <v>27</v>
      </c>
      <c r="AV99" s="17">
        <f t="shared" ref="AV99:AV130" si="119">RANK(AN99,AN$3:AN$153)</f>
        <v>33</v>
      </c>
      <c r="AW99" s="17">
        <f t="shared" si="90"/>
        <v>13.100000000000012</v>
      </c>
      <c r="AX99" s="17" t="e">
        <f t="shared" ca="1" si="91"/>
        <v>#N/A</v>
      </c>
      <c r="AY99" s="17" t="e">
        <f t="shared" ca="1" si="92"/>
        <v>#N/A</v>
      </c>
      <c r="AZ99" s="17" t="e">
        <f t="shared" ca="1" si="93"/>
        <v>#N/A</v>
      </c>
      <c r="BA99" s="17" t="e">
        <f t="shared" ca="1" si="94"/>
        <v>#N/A</v>
      </c>
      <c r="BB99" s="17" t="e">
        <f t="shared" ca="1" si="95"/>
        <v>#N/A</v>
      </c>
      <c r="BC99" s="17" t="e">
        <f t="shared" ca="1" si="96"/>
        <v>#N/A</v>
      </c>
      <c r="BD99" s="17" t="e">
        <f t="shared" ca="1" si="97"/>
        <v>#N/A</v>
      </c>
      <c r="BE99" s="17">
        <v>0</v>
      </c>
      <c r="CK99" s="17">
        <v>96</v>
      </c>
      <c r="CL99" s="17">
        <f t="shared" si="98"/>
        <v>8.6531150991265378</v>
      </c>
      <c r="CM99" s="17">
        <f t="shared" si="99"/>
        <v>-0.41064717531312328</v>
      </c>
      <c r="CN99" s="17">
        <f t="shared" si="100"/>
        <v>9.3663536783478989</v>
      </c>
      <c r="CO99" s="17">
        <f t="shared" si="101"/>
        <v>-0.24038093392477661</v>
      </c>
    </row>
    <row r="100" spans="24:93" x14ac:dyDescent="0.2">
      <c r="X100" s="21">
        <v>-4</v>
      </c>
      <c r="Y100" s="17">
        <f t="shared" si="103"/>
        <v>-1.6562472360759539E-2</v>
      </c>
      <c r="Z100" s="17">
        <f t="shared" si="104"/>
        <v>8.3437527639240461</v>
      </c>
      <c r="AA100" s="17">
        <f t="shared" ref="AA100:AA131" si="120">AA99+Y$20</f>
        <v>2.9333333333333451E-2</v>
      </c>
      <c r="AB100" s="17">
        <f t="shared" si="107"/>
        <v>1.8446544732326303E-2</v>
      </c>
      <c r="AC100" s="19">
        <f t="shared" si="108"/>
        <v>0.93320414197764545</v>
      </c>
      <c r="AD100" s="17">
        <f t="shared" si="109"/>
        <v>5.7534651869906083E-4</v>
      </c>
      <c r="AE100" s="17">
        <f t="shared" si="110"/>
        <v>1.6976495137555083E-2</v>
      </c>
      <c r="AF100" s="17">
        <f t="shared" si="111"/>
        <v>7</v>
      </c>
      <c r="AG100" s="17">
        <f t="shared" si="112"/>
        <v>4</v>
      </c>
      <c r="AH100" s="17">
        <f t="shared" si="106"/>
        <v>-5000</v>
      </c>
      <c r="AI100" s="17">
        <f t="shared" si="106"/>
        <v>-5000</v>
      </c>
      <c r="AJ100" s="17">
        <f t="shared" si="106"/>
        <v>-5000</v>
      </c>
      <c r="AK100" s="17">
        <f t="shared" si="106"/>
        <v>-5000</v>
      </c>
      <c r="AL100" s="17">
        <f t="shared" si="106"/>
        <v>-5000</v>
      </c>
      <c r="AM100" s="17">
        <f t="shared" si="106"/>
        <v>-5000</v>
      </c>
      <c r="AN100" s="17">
        <f t="shared" si="106"/>
        <v>2.9333333333333451E-2</v>
      </c>
      <c r="AO100" s="17">
        <v>98</v>
      </c>
      <c r="AP100" s="17">
        <f t="shared" si="113"/>
        <v>14</v>
      </c>
      <c r="AQ100" s="17">
        <f t="shared" si="114"/>
        <v>5</v>
      </c>
      <c r="AR100" s="17">
        <f t="shared" si="115"/>
        <v>13</v>
      </c>
      <c r="AS100" s="17">
        <f t="shared" si="116"/>
        <v>23</v>
      </c>
      <c r="AT100" s="17">
        <f t="shared" si="117"/>
        <v>43</v>
      </c>
      <c r="AU100" s="17">
        <f t="shared" si="118"/>
        <v>27</v>
      </c>
      <c r="AV100" s="17">
        <f t="shared" si="119"/>
        <v>15</v>
      </c>
      <c r="AW100" s="17">
        <f t="shared" si="90"/>
        <v>13.233333333333345</v>
      </c>
      <c r="AX100" s="17" t="e">
        <f t="shared" ca="1" si="91"/>
        <v>#N/A</v>
      </c>
      <c r="AY100" s="17" t="e">
        <f t="shared" ca="1" si="92"/>
        <v>#N/A</v>
      </c>
      <c r="AZ100" s="17" t="e">
        <f t="shared" ca="1" si="93"/>
        <v>#N/A</v>
      </c>
      <c r="BA100" s="17" t="e">
        <f t="shared" ca="1" si="94"/>
        <v>#N/A</v>
      </c>
      <c r="BB100" s="17" t="e">
        <f t="shared" ca="1" si="95"/>
        <v>#N/A</v>
      </c>
      <c r="BC100" s="17" t="e">
        <f t="shared" ca="1" si="96"/>
        <v>#N/A</v>
      </c>
      <c r="BD100" s="17" t="e">
        <f t="shared" ca="1" si="97"/>
        <v>#N/A</v>
      </c>
      <c r="BE100" s="17">
        <v>0</v>
      </c>
      <c r="CK100" s="17">
        <v>97</v>
      </c>
      <c r="CL100" s="17">
        <f t="shared" si="98"/>
        <v>8.1618280837095032</v>
      </c>
      <c r="CM100" s="17">
        <f t="shared" si="99"/>
        <v>2.5603901847091031E-2</v>
      </c>
      <c r="CN100" s="17">
        <f t="shared" si="100"/>
        <v>9.2830547384929769</v>
      </c>
      <c r="CO100" s="17">
        <f t="shared" si="101"/>
        <v>1.5340503323202999E-2</v>
      </c>
    </row>
    <row r="101" spans="24:93" x14ac:dyDescent="0.2">
      <c r="X101" s="21">
        <v>-3</v>
      </c>
      <c r="Y101" s="17">
        <f t="shared" si="103"/>
        <v>-1.2421755987459008E-2</v>
      </c>
      <c r="Z101" s="17">
        <f t="shared" si="104"/>
        <v>8.7578244012540996</v>
      </c>
      <c r="AA101" s="17">
        <f t="shared" si="120"/>
        <v>3.0666666666666783E-2</v>
      </c>
      <c r="AB101" s="17">
        <f t="shared" si="107"/>
        <v>1.9284820681708569E-2</v>
      </c>
      <c r="AC101" s="19">
        <f t="shared" si="108"/>
        <v>8.6356601414862205E-2</v>
      </c>
      <c r="AD101" s="17">
        <f t="shared" si="109"/>
        <v>4.1522881716778333E-4</v>
      </c>
      <c r="AE101" s="17">
        <f t="shared" si="110"/>
        <v>9.7863660086583621E-8</v>
      </c>
      <c r="AF101" s="17">
        <f t="shared" si="111"/>
        <v>7</v>
      </c>
      <c r="AG101" s="17">
        <f t="shared" si="112"/>
        <v>7</v>
      </c>
      <c r="AH101" s="17">
        <f t="shared" si="106"/>
        <v>-5000</v>
      </c>
      <c r="AI101" s="17">
        <f t="shared" si="106"/>
        <v>-5000</v>
      </c>
      <c r="AJ101" s="17">
        <f t="shared" si="106"/>
        <v>-5000</v>
      </c>
      <c r="AK101" s="17">
        <f t="shared" si="106"/>
        <v>-5000</v>
      </c>
      <c r="AL101" s="17">
        <f t="shared" si="106"/>
        <v>-5000</v>
      </c>
      <c r="AM101" s="17">
        <f t="shared" si="106"/>
        <v>-5000</v>
      </c>
      <c r="AN101" s="17">
        <f t="shared" si="106"/>
        <v>3.0666666666666783E-2</v>
      </c>
      <c r="AO101" s="17">
        <v>99</v>
      </c>
      <c r="AP101" s="17">
        <f t="shared" si="113"/>
        <v>14</v>
      </c>
      <c r="AQ101" s="17">
        <f t="shared" si="114"/>
        <v>5</v>
      </c>
      <c r="AR101" s="17">
        <f t="shared" si="115"/>
        <v>13</v>
      </c>
      <c r="AS101" s="17">
        <f t="shared" si="116"/>
        <v>23</v>
      </c>
      <c r="AT101" s="17">
        <f t="shared" si="117"/>
        <v>43</v>
      </c>
      <c r="AU101" s="17">
        <f t="shared" si="118"/>
        <v>27</v>
      </c>
      <c r="AV101" s="17">
        <f t="shared" si="119"/>
        <v>14</v>
      </c>
      <c r="AW101" s="17">
        <f t="shared" si="90"/>
        <v>13.36666666666668</v>
      </c>
      <c r="AX101" s="17" t="e">
        <f t="shared" ca="1" si="91"/>
        <v>#N/A</v>
      </c>
      <c r="AY101" s="17" t="e">
        <f t="shared" ca="1" si="92"/>
        <v>#N/A</v>
      </c>
      <c r="AZ101" s="17" t="e">
        <f t="shared" ca="1" si="93"/>
        <v>#N/A</v>
      </c>
      <c r="BA101" s="17" t="e">
        <f t="shared" ca="1" si="94"/>
        <v>#N/A</v>
      </c>
      <c r="BB101" s="17" t="e">
        <f t="shared" ca="1" si="95"/>
        <v>#N/A</v>
      </c>
      <c r="BC101" s="17" t="e">
        <f t="shared" ca="1" si="96"/>
        <v>#N/A</v>
      </c>
      <c r="BD101" s="17" t="e">
        <f t="shared" ca="1" si="97"/>
        <v>#N/A</v>
      </c>
      <c r="BE101" s="17">
        <v>0</v>
      </c>
      <c r="CK101" s="17">
        <v>98</v>
      </c>
      <c r="CL101" s="17">
        <f t="shared" si="98"/>
        <v>7.7681602901414832</v>
      </c>
      <c r="CM101" s="17">
        <f t="shared" si="99"/>
        <v>0.45363417511170745</v>
      </c>
      <c r="CN101" s="17">
        <f t="shared" si="100"/>
        <v>9.3278857431729723</v>
      </c>
      <c r="CO101" s="17">
        <f t="shared" si="101"/>
        <v>0.27768735567599556</v>
      </c>
    </row>
    <row r="102" spans="24:93" x14ac:dyDescent="0.2">
      <c r="X102" s="21">
        <v>-2</v>
      </c>
      <c r="Y102" s="17">
        <f t="shared" si="103"/>
        <v>-8.2811238585386686E-3</v>
      </c>
      <c r="Z102" s="17">
        <f t="shared" si="104"/>
        <v>9.171887614146133</v>
      </c>
      <c r="AA102" s="17">
        <f t="shared" si="120"/>
        <v>3.2000000000000119E-2</v>
      </c>
      <c r="AB102" s="17">
        <f t="shared" si="107"/>
        <v>2.0123069525472968E-2</v>
      </c>
      <c r="AC102" s="19">
        <f t="shared" si="108"/>
        <v>0.42765211908039058</v>
      </c>
      <c r="AD102" s="17">
        <f t="shared" si="109"/>
        <v>3.5444513636649958E-3</v>
      </c>
      <c r="AE102" s="17">
        <f t="shared" si="110"/>
        <v>8.5158431263386244E-4</v>
      </c>
      <c r="AF102" s="17">
        <f t="shared" si="111"/>
        <v>5</v>
      </c>
      <c r="AG102" s="17">
        <f t="shared" si="112"/>
        <v>6</v>
      </c>
      <c r="AH102" s="17">
        <f t="shared" si="106"/>
        <v>-5000</v>
      </c>
      <c r="AI102" s="17">
        <f t="shared" si="106"/>
        <v>-5000</v>
      </c>
      <c r="AJ102" s="17">
        <f t="shared" si="106"/>
        <v>-5000</v>
      </c>
      <c r="AK102" s="17">
        <f t="shared" si="106"/>
        <v>-5000</v>
      </c>
      <c r="AL102" s="17">
        <f t="shared" si="106"/>
        <v>3.2000000000000119E-2</v>
      </c>
      <c r="AM102" s="17">
        <f t="shared" si="106"/>
        <v>-5000</v>
      </c>
      <c r="AN102" s="17">
        <f t="shared" si="106"/>
        <v>-5000</v>
      </c>
      <c r="AO102" s="17">
        <v>100</v>
      </c>
      <c r="AP102" s="17">
        <f t="shared" si="113"/>
        <v>14</v>
      </c>
      <c r="AQ102" s="17">
        <f t="shared" si="114"/>
        <v>5</v>
      </c>
      <c r="AR102" s="17">
        <f t="shared" si="115"/>
        <v>13</v>
      </c>
      <c r="AS102" s="17">
        <f t="shared" si="116"/>
        <v>23</v>
      </c>
      <c r="AT102" s="17">
        <f t="shared" si="117"/>
        <v>19</v>
      </c>
      <c r="AU102" s="17">
        <f t="shared" si="118"/>
        <v>27</v>
      </c>
      <c r="AV102" s="17">
        <f t="shared" si="119"/>
        <v>33</v>
      </c>
      <c r="AW102" s="17">
        <f t="shared" si="90"/>
        <v>13.500000000000012</v>
      </c>
      <c r="AX102" s="17" t="e">
        <f t="shared" ca="1" si="91"/>
        <v>#N/A</v>
      </c>
      <c r="AY102" s="17" t="e">
        <f t="shared" ca="1" si="92"/>
        <v>#N/A</v>
      </c>
      <c r="AZ102" s="17" t="e">
        <f t="shared" ca="1" si="93"/>
        <v>#N/A</v>
      </c>
      <c r="BA102" s="17" t="e">
        <f t="shared" ca="1" si="94"/>
        <v>#N/A</v>
      </c>
      <c r="BB102" s="17" t="e">
        <f t="shared" ca="1" si="95"/>
        <v>#N/A</v>
      </c>
      <c r="BC102" s="17" t="e">
        <f t="shared" ca="1" si="96"/>
        <v>#N/A</v>
      </c>
      <c r="BD102" s="17" t="e">
        <f t="shared" ca="1" si="97"/>
        <v>#N/A</v>
      </c>
      <c r="BE102" s="17">
        <v>0</v>
      </c>
      <c r="CK102" s="17">
        <v>99</v>
      </c>
      <c r="CL102" s="17">
        <f t="shared" si="98"/>
        <v>7.4852224522567674</v>
      </c>
      <c r="CM102" s="17">
        <f t="shared" si="99"/>
        <v>0.47191861228746784</v>
      </c>
      <c r="CN102" s="17">
        <f t="shared" si="100"/>
        <v>9.4977527015992802</v>
      </c>
      <c r="CO102" s="17">
        <f t="shared" si="101"/>
        <v>0.29467200207275812</v>
      </c>
    </row>
    <row r="103" spans="24:93" x14ac:dyDescent="0.2">
      <c r="X103" s="21">
        <v>-1</v>
      </c>
      <c r="Y103" s="17">
        <f t="shared" si="103"/>
        <v>-4.1405478896818981E-3</v>
      </c>
      <c r="Z103" s="17">
        <f t="shared" si="104"/>
        <v>9.5859452110318095</v>
      </c>
      <c r="AA103" s="17">
        <f t="shared" si="120"/>
        <v>3.3333333333333451E-2</v>
      </c>
      <c r="AB103" s="17">
        <f t="shared" si="107"/>
        <v>2.0961290086983195E-2</v>
      </c>
      <c r="AC103" s="19">
        <f t="shared" si="108"/>
        <v>0.97676973320235327</v>
      </c>
      <c r="AD103" s="17">
        <f t="shared" si="109"/>
        <v>8.3078782485568048E-3</v>
      </c>
      <c r="AE103" s="17">
        <f t="shared" si="110"/>
        <v>8.1041231289636667E-2</v>
      </c>
      <c r="AF103" s="17">
        <f t="shared" si="111"/>
        <v>4</v>
      </c>
      <c r="AG103" s="17">
        <f t="shared" si="112"/>
        <v>3</v>
      </c>
      <c r="AH103" s="17">
        <f t="shared" ref="AH103:AN112" si="121">IF($AF103=AH$2,$AA103,-5000)</f>
        <v>-5000</v>
      </c>
      <c r="AI103" s="17">
        <f t="shared" si="121"/>
        <v>-5000</v>
      </c>
      <c r="AJ103" s="17">
        <f t="shared" si="121"/>
        <v>-5000</v>
      </c>
      <c r="AK103" s="17">
        <f t="shared" si="121"/>
        <v>3.3333333333333451E-2</v>
      </c>
      <c r="AL103" s="17">
        <f t="shared" si="121"/>
        <v>-5000</v>
      </c>
      <c r="AM103" s="17">
        <f t="shared" si="121"/>
        <v>-5000</v>
      </c>
      <c r="AN103" s="17">
        <f t="shared" si="121"/>
        <v>-5000</v>
      </c>
      <c r="AO103" s="17">
        <v>101</v>
      </c>
      <c r="AP103" s="17">
        <f t="shared" si="113"/>
        <v>14</v>
      </c>
      <c r="AQ103" s="17">
        <f t="shared" si="114"/>
        <v>5</v>
      </c>
      <c r="AR103" s="17">
        <f t="shared" si="115"/>
        <v>13</v>
      </c>
      <c r="AS103" s="17">
        <f t="shared" si="116"/>
        <v>7</v>
      </c>
      <c r="AT103" s="17">
        <f t="shared" si="117"/>
        <v>43</v>
      </c>
      <c r="AU103" s="17">
        <f t="shared" si="118"/>
        <v>27</v>
      </c>
      <c r="AV103" s="17">
        <f t="shared" si="119"/>
        <v>33</v>
      </c>
      <c r="AW103" s="17">
        <f t="shared" si="90"/>
        <v>13.633333333333345</v>
      </c>
      <c r="AX103" s="17" t="e">
        <f t="shared" ca="1" si="91"/>
        <v>#N/A</v>
      </c>
      <c r="AY103" s="17" t="e">
        <f t="shared" ca="1" si="92"/>
        <v>#N/A</v>
      </c>
      <c r="AZ103" s="17" t="e">
        <f t="shared" ca="1" si="93"/>
        <v>#N/A</v>
      </c>
      <c r="BA103" s="17" t="e">
        <f t="shared" ca="1" si="94"/>
        <v>#N/A</v>
      </c>
      <c r="BB103" s="17" t="e">
        <f t="shared" ca="1" si="95"/>
        <v>#N/A</v>
      </c>
      <c r="BC103" s="17" t="e">
        <f t="shared" ca="1" si="96"/>
        <v>#N/A</v>
      </c>
      <c r="BD103" s="17" t="e">
        <f t="shared" ca="1" si="97"/>
        <v>#N/A</v>
      </c>
      <c r="BE103" s="17">
        <v>0</v>
      </c>
      <c r="CK103" s="17">
        <v>100</v>
      </c>
      <c r="CL103" s="17">
        <f t="shared" si="98"/>
        <v>7.3218694651437257</v>
      </c>
      <c r="CM103" s="17">
        <f t="shared" si="99"/>
        <v>4.9509263114874809E-2</v>
      </c>
      <c r="CN103" s="17">
        <f t="shared" si="100"/>
        <v>9.7862048977917215</v>
      </c>
      <c r="CO103" s="17">
        <f t="shared" si="101"/>
        <v>3.148912652766072E-2</v>
      </c>
    </row>
    <row r="104" spans="24:93" x14ac:dyDescent="0.2">
      <c r="X104" s="21">
        <v>0</v>
      </c>
      <c r="Y104" s="17">
        <f t="shared" si="103"/>
        <v>0</v>
      </c>
      <c r="Z104" s="17">
        <f t="shared" si="104"/>
        <v>10</v>
      </c>
      <c r="AA104" s="17">
        <f t="shared" si="120"/>
        <v>3.4666666666666783E-2</v>
      </c>
      <c r="AB104" s="17">
        <f t="shared" si="107"/>
        <v>2.1799481189841333E-2</v>
      </c>
      <c r="AC104" s="19">
        <f t="shared" si="108"/>
        <v>0.15657593351337137</v>
      </c>
      <c r="AD104" s="17">
        <f t="shared" si="109"/>
        <v>1.2896286321012794E-2</v>
      </c>
      <c r="AE104" s="17">
        <f t="shared" si="110"/>
        <v>1.0687038690486287E-5</v>
      </c>
      <c r="AF104" s="17">
        <f t="shared" si="111"/>
        <v>4</v>
      </c>
      <c r="AG104" s="17">
        <f t="shared" si="112"/>
        <v>7</v>
      </c>
      <c r="AH104" s="17">
        <f t="shared" si="121"/>
        <v>-5000</v>
      </c>
      <c r="AI104" s="17">
        <f t="shared" si="121"/>
        <v>-5000</v>
      </c>
      <c r="AJ104" s="17">
        <f t="shared" si="121"/>
        <v>-5000</v>
      </c>
      <c r="AK104" s="17">
        <f t="shared" si="121"/>
        <v>3.4666666666666783E-2</v>
      </c>
      <c r="AL104" s="17">
        <f t="shared" si="121"/>
        <v>-5000</v>
      </c>
      <c r="AM104" s="17">
        <f t="shared" si="121"/>
        <v>-5000</v>
      </c>
      <c r="AN104" s="17">
        <f t="shared" si="121"/>
        <v>-5000</v>
      </c>
      <c r="AO104" s="17">
        <v>102</v>
      </c>
      <c r="AP104" s="17">
        <f t="shared" si="113"/>
        <v>14</v>
      </c>
      <c r="AQ104" s="17">
        <f t="shared" si="114"/>
        <v>5</v>
      </c>
      <c r="AR104" s="17">
        <f t="shared" si="115"/>
        <v>13</v>
      </c>
      <c r="AS104" s="17">
        <f t="shared" si="116"/>
        <v>6</v>
      </c>
      <c r="AT104" s="17">
        <f t="shared" si="117"/>
        <v>43</v>
      </c>
      <c r="AU104" s="17">
        <f t="shared" si="118"/>
        <v>27</v>
      </c>
      <c r="AV104" s="17">
        <f t="shared" si="119"/>
        <v>33</v>
      </c>
      <c r="AW104" s="17">
        <f t="shared" si="90"/>
        <v>13.76666666666668</v>
      </c>
      <c r="AX104" s="17" t="e">
        <f t="shared" ca="1" si="91"/>
        <v>#N/A</v>
      </c>
      <c r="AY104" s="17" t="e">
        <f t="shared" ca="1" si="92"/>
        <v>#N/A</v>
      </c>
      <c r="AZ104" s="17" t="e">
        <f t="shared" ca="1" si="93"/>
        <v>#N/A</v>
      </c>
      <c r="BA104" s="17" t="e">
        <f t="shared" ca="1" si="94"/>
        <v>#N/A</v>
      </c>
      <c r="BB104" s="17" t="e">
        <f t="shared" ca="1" si="95"/>
        <v>#N/A</v>
      </c>
      <c r="BC104" s="17" t="e">
        <f t="shared" ca="1" si="96"/>
        <v>#N/A</v>
      </c>
      <c r="BD104" s="17" t="e">
        <f t="shared" ca="1" si="97"/>
        <v>#N/A</v>
      </c>
      <c r="BE104" s="17">
        <v>0</v>
      </c>
      <c r="CK104" s="17">
        <v>101</v>
      </c>
      <c r="CL104" s="17">
        <f t="shared" si="98"/>
        <v>7.2828061666484842</v>
      </c>
      <c r="CM104" s="17">
        <f t="shared" si="99"/>
        <v>-0.43253365287180989</v>
      </c>
      <c r="CN104" s="17">
        <f t="shared" si="100"/>
        <v>10.183890888659548</v>
      </c>
      <c r="CO104" s="17">
        <f t="shared" si="101"/>
        <v>-0.27986125285897756</v>
      </c>
    </row>
    <row r="105" spans="24:93" x14ac:dyDescent="0.2">
      <c r="X105" s="21">
        <v>1</v>
      </c>
      <c r="Y105" s="17">
        <f t="shared" si="103"/>
        <v>4.1405478896818981E-3</v>
      </c>
      <c r="Z105" s="17">
        <f t="shared" si="104"/>
        <v>10.41405478896819</v>
      </c>
      <c r="AA105" s="17">
        <f t="shared" si="120"/>
        <v>3.6000000000000115E-2</v>
      </c>
      <c r="AB105" s="17">
        <f t="shared" si="107"/>
        <v>2.2637641657897715E-2</v>
      </c>
      <c r="AC105" s="19">
        <f t="shared" si="108"/>
        <v>0.32262694831406447</v>
      </c>
      <c r="AD105" s="17">
        <f t="shared" si="109"/>
        <v>1.5844313792229461E-2</v>
      </c>
      <c r="AE105" s="17">
        <f t="shared" si="110"/>
        <v>4.3998707466538523E-4</v>
      </c>
      <c r="AF105" s="17">
        <f t="shared" si="111"/>
        <v>4</v>
      </c>
      <c r="AG105" s="17">
        <f t="shared" si="112"/>
        <v>7</v>
      </c>
      <c r="AH105" s="17">
        <f t="shared" si="121"/>
        <v>-5000</v>
      </c>
      <c r="AI105" s="17">
        <f t="shared" si="121"/>
        <v>-5000</v>
      </c>
      <c r="AJ105" s="17">
        <f t="shared" si="121"/>
        <v>-5000</v>
      </c>
      <c r="AK105" s="17">
        <f t="shared" si="121"/>
        <v>3.6000000000000115E-2</v>
      </c>
      <c r="AL105" s="17">
        <f t="shared" si="121"/>
        <v>-5000</v>
      </c>
      <c r="AM105" s="17">
        <f t="shared" si="121"/>
        <v>-5000</v>
      </c>
      <c r="AN105" s="17">
        <f t="shared" si="121"/>
        <v>-5000</v>
      </c>
      <c r="AO105" s="17">
        <v>103</v>
      </c>
      <c r="AP105" s="17">
        <f t="shared" si="113"/>
        <v>14</v>
      </c>
      <c r="AQ105" s="17">
        <f t="shared" si="114"/>
        <v>5</v>
      </c>
      <c r="AR105" s="17">
        <f t="shared" si="115"/>
        <v>13</v>
      </c>
      <c r="AS105" s="17">
        <f t="shared" si="116"/>
        <v>5</v>
      </c>
      <c r="AT105" s="17">
        <f t="shared" si="117"/>
        <v>43</v>
      </c>
      <c r="AU105" s="17">
        <f t="shared" si="118"/>
        <v>27</v>
      </c>
      <c r="AV105" s="17">
        <f t="shared" si="119"/>
        <v>33</v>
      </c>
      <c r="AW105" s="17">
        <f t="shared" si="90"/>
        <v>13.900000000000013</v>
      </c>
      <c r="AX105" s="17" t="e">
        <f t="shared" ca="1" si="91"/>
        <v>#N/A</v>
      </c>
      <c r="AY105" s="17" t="e">
        <f t="shared" ca="1" si="92"/>
        <v>#N/A</v>
      </c>
      <c r="AZ105" s="17" t="e">
        <f t="shared" ca="1" si="93"/>
        <v>#N/A</v>
      </c>
      <c r="BA105" s="17" t="e">
        <f t="shared" ca="1" si="94"/>
        <v>#N/A</v>
      </c>
      <c r="BB105" s="17" t="e">
        <f t="shared" ca="1" si="95"/>
        <v>#N/A</v>
      </c>
      <c r="BC105" s="17" t="e">
        <f t="shared" ca="1" si="96"/>
        <v>#N/A</v>
      </c>
      <c r="BD105" s="17" t="e">
        <f t="shared" ca="1" si="97"/>
        <v>#N/A</v>
      </c>
      <c r="BE105" s="17">
        <v>0</v>
      </c>
      <c r="CK105" s="17">
        <v>102</v>
      </c>
      <c r="CL105" s="17">
        <f t="shared" si="98"/>
        <v>7.3688007803198854</v>
      </c>
      <c r="CM105" s="17">
        <f t="shared" si="99"/>
        <v>-0.52530162176724027</v>
      </c>
      <c r="CN105" s="17">
        <f t="shared" si="100"/>
        <v>10.679042340022974</v>
      </c>
      <c r="CO105" s="17">
        <f t="shared" si="101"/>
        <v>-0.34536869532566905</v>
      </c>
    </row>
    <row r="106" spans="24:93" x14ac:dyDescent="0.2">
      <c r="X106" s="21">
        <v>2</v>
      </c>
      <c r="Y106" s="17">
        <f t="shared" si="103"/>
        <v>8.2811238585386686E-3</v>
      </c>
      <c r="Z106" s="17">
        <f t="shared" si="104"/>
        <v>10.828112385853867</v>
      </c>
      <c r="AA106" s="17">
        <f t="shared" si="120"/>
        <v>3.7333333333333447E-2</v>
      </c>
      <c r="AB106" s="17">
        <f t="shared" si="107"/>
        <v>2.3475770315260821E-2</v>
      </c>
      <c r="AC106" s="19">
        <f t="shared" si="108"/>
        <v>0.99805412643412461</v>
      </c>
      <c r="AD106" s="17">
        <f t="shared" si="109"/>
        <v>1.6368313485905107E-2</v>
      </c>
      <c r="AE106" s="17">
        <f t="shared" si="110"/>
        <v>0.12669878199722853</v>
      </c>
      <c r="AF106" s="17">
        <f t="shared" si="111"/>
        <v>4</v>
      </c>
      <c r="AG106" s="17">
        <f t="shared" si="112"/>
        <v>2</v>
      </c>
      <c r="AH106" s="17">
        <f t="shared" si="121"/>
        <v>-5000</v>
      </c>
      <c r="AI106" s="17">
        <f t="shared" si="121"/>
        <v>-5000</v>
      </c>
      <c r="AJ106" s="17">
        <f t="shared" si="121"/>
        <v>-5000</v>
      </c>
      <c r="AK106" s="17">
        <f t="shared" si="121"/>
        <v>3.7333333333333447E-2</v>
      </c>
      <c r="AL106" s="17">
        <f t="shared" si="121"/>
        <v>-5000</v>
      </c>
      <c r="AM106" s="17">
        <f t="shared" si="121"/>
        <v>-5000</v>
      </c>
      <c r="AN106" s="17">
        <f t="shared" si="121"/>
        <v>-5000</v>
      </c>
      <c r="AO106" s="17">
        <v>104</v>
      </c>
      <c r="AP106" s="17">
        <f t="shared" si="113"/>
        <v>14</v>
      </c>
      <c r="AQ106" s="17">
        <f t="shared" si="114"/>
        <v>5</v>
      </c>
      <c r="AR106" s="17">
        <f t="shared" si="115"/>
        <v>13</v>
      </c>
      <c r="AS106" s="17">
        <f t="shared" si="116"/>
        <v>4</v>
      </c>
      <c r="AT106" s="17">
        <f t="shared" si="117"/>
        <v>43</v>
      </c>
      <c r="AU106" s="17">
        <f t="shared" si="118"/>
        <v>27</v>
      </c>
      <c r="AV106" s="17">
        <f t="shared" si="119"/>
        <v>33</v>
      </c>
      <c r="AW106" s="17">
        <f t="shared" si="90"/>
        <v>14.033333333333346</v>
      </c>
      <c r="AX106" s="17" t="e">
        <f t="shared" ca="1" si="91"/>
        <v>#N/A</v>
      </c>
      <c r="AY106" s="17" t="e">
        <f t="shared" ca="1" si="92"/>
        <v>#N/A</v>
      </c>
      <c r="AZ106" s="17" t="e">
        <f t="shared" ca="1" si="93"/>
        <v>#N/A</v>
      </c>
      <c r="BA106" s="17" t="e">
        <f t="shared" ca="1" si="94"/>
        <v>#N/A</v>
      </c>
      <c r="BB106" s="17" t="e">
        <f t="shared" ca="1" si="95"/>
        <v>#N/A</v>
      </c>
      <c r="BC106" s="17" t="e">
        <f t="shared" ca="1" si="96"/>
        <v>#N/A</v>
      </c>
      <c r="BD106" s="17" t="e">
        <f t="shared" ca="1" si="97"/>
        <v>#N/A</v>
      </c>
      <c r="BE106" s="17">
        <v>0</v>
      </c>
      <c r="CK106" s="17">
        <v>103</v>
      </c>
      <c r="CL106" s="17">
        <f t="shared" si="98"/>
        <v>7.5769859093884735</v>
      </c>
      <c r="CM106" s="17">
        <f t="shared" si="99"/>
        <v>-0.13055416400069594</v>
      </c>
      <c r="CN106" s="17">
        <f t="shared" si="100"/>
        <v>11.257969512551238</v>
      </c>
      <c r="CO106" s="17">
        <f t="shared" si="101"/>
        <v>-8.7130001951449085E-2</v>
      </c>
    </row>
    <row r="107" spans="24:93" x14ac:dyDescent="0.2">
      <c r="X107" s="21">
        <v>3</v>
      </c>
      <c r="Y107" s="17">
        <f t="shared" si="103"/>
        <v>1.2421755987459007E-2</v>
      </c>
      <c r="Z107" s="17">
        <f t="shared" si="104"/>
        <v>11.2421755987459</v>
      </c>
      <c r="AA107" s="17">
        <f t="shared" si="120"/>
        <v>3.866666666666678E-2</v>
      </c>
      <c r="AB107" s="17">
        <f t="shared" si="107"/>
        <v>2.4313865986307141E-2</v>
      </c>
      <c r="AC107" s="19">
        <f t="shared" si="108"/>
        <v>0.24334869445819546</v>
      </c>
      <c r="AD107" s="17">
        <f t="shared" si="109"/>
        <v>1.447879914977711E-2</v>
      </c>
      <c r="AE107" s="17">
        <f t="shared" si="110"/>
        <v>1.0268603267417801E-4</v>
      </c>
      <c r="AF107" s="17">
        <f t="shared" si="111"/>
        <v>4</v>
      </c>
      <c r="AG107" s="17">
        <f t="shared" si="112"/>
        <v>7</v>
      </c>
      <c r="AH107" s="17">
        <f t="shared" si="121"/>
        <v>-5000</v>
      </c>
      <c r="AI107" s="17">
        <f t="shared" si="121"/>
        <v>-5000</v>
      </c>
      <c r="AJ107" s="17">
        <f t="shared" si="121"/>
        <v>-5000</v>
      </c>
      <c r="AK107" s="17">
        <f t="shared" si="121"/>
        <v>3.866666666666678E-2</v>
      </c>
      <c r="AL107" s="17">
        <f t="shared" si="121"/>
        <v>-5000</v>
      </c>
      <c r="AM107" s="17">
        <f t="shared" si="121"/>
        <v>-5000</v>
      </c>
      <c r="AN107" s="17">
        <f t="shared" si="121"/>
        <v>-5000</v>
      </c>
      <c r="AO107" s="17">
        <v>105</v>
      </c>
      <c r="AP107" s="17">
        <f t="shared" si="113"/>
        <v>14</v>
      </c>
      <c r="AQ107" s="17">
        <f t="shared" si="114"/>
        <v>5</v>
      </c>
      <c r="AR107" s="17">
        <f t="shared" si="115"/>
        <v>13</v>
      </c>
      <c r="AS107" s="17">
        <f t="shared" si="116"/>
        <v>3</v>
      </c>
      <c r="AT107" s="17">
        <f t="shared" si="117"/>
        <v>43</v>
      </c>
      <c r="AU107" s="17">
        <f t="shared" si="118"/>
        <v>27</v>
      </c>
      <c r="AV107" s="17">
        <f t="shared" si="119"/>
        <v>33</v>
      </c>
      <c r="AW107" s="17">
        <f t="shared" si="90"/>
        <v>14.166666666666679</v>
      </c>
      <c r="AX107" s="17" t="e">
        <f t="shared" ca="1" si="91"/>
        <v>#N/A</v>
      </c>
      <c r="AY107" s="17" t="e">
        <f t="shared" ca="1" si="92"/>
        <v>#N/A</v>
      </c>
      <c r="AZ107" s="17" t="e">
        <f t="shared" ca="1" si="93"/>
        <v>#N/A</v>
      </c>
      <c r="BA107" s="17" t="e">
        <f t="shared" ca="1" si="94"/>
        <v>#N/A</v>
      </c>
      <c r="BB107" s="17" t="e">
        <f t="shared" ca="1" si="95"/>
        <v>#N/A</v>
      </c>
      <c r="BC107" s="17" t="e">
        <f t="shared" ca="1" si="96"/>
        <v>#N/A</v>
      </c>
      <c r="BD107" s="17" t="e">
        <f t="shared" ca="1" si="97"/>
        <v>#N/A</v>
      </c>
      <c r="BE107" s="17">
        <v>0</v>
      </c>
      <c r="CK107" s="17">
        <v>104</v>
      </c>
      <c r="CL107" s="17">
        <f t="shared" si="98"/>
        <v>7.9012274915964209</v>
      </c>
      <c r="CM107" s="17">
        <f t="shared" si="99"/>
        <v>0.3969895430481809</v>
      </c>
      <c r="CN107" s="17">
        <f t="shared" si="100"/>
        <v>11.905554299812268</v>
      </c>
      <c r="CO107" s="17">
        <f t="shared" si="101"/>
        <v>0.26869075241974605</v>
      </c>
    </row>
    <row r="108" spans="24:93" x14ac:dyDescent="0.2">
      <c r="X108" s="21">
        <v>4</v>
      </c>
      <c r="Y108" s="17">
        <f t="shared" si="103"/>
        <v>1.6562472360759539E-2</v>
      </c>
      <c r="Z108" s="17">
        <f t="shared" si="104"/>
        <v>11.656247236075954</v>
      </c>
      <c r="AA108" s="17">
        <f t="shared" si="120"/>
        <v>4.0000000000000112E-2</v>
      </c>
      <c r="AB108" s="17">
        <f t="shared" si="107"/>
        <v>2.5151927495691073E-2</v>
      </c>
      <c r="AC108" s="19">
        <f t="shared" si="108"/>
        <v>0.22552171306858829</v>
      </c>
      <c r="AD108" s="17">
        <f t="shared" si="109"/>
        <v>1.0867884769816366E-2</v>
      </c>
      <c r="AE108" s="17">
        <f t="shared" si="110"/>
        <v>6.0815505568943101E-5</v>
      </c>
      <c r="AF108" s="17">
        <f t="shared" si="111"/>
        <v>4</v>
      </c>
      <c r="AG108" s="17">
        <f t="shared" si="112"/>
        <v>7</v>
      </c>
      <c r="AH108" s="17">
        <f t="shared" si="121"/>
        <v>-5000</v>
      </c>
      <c r="AI108" s="17">
        <f t="shared" si="121"/>
        <v>-5000</v>
      </c>
      <c r="AJ108" s="17">
        <f t="shared" si="121"/>
        <v>-5000</v>
      </c>
      <c r="AK108" s="17">
        <f t="shared" si="121"/>
        <v>4.0000000000000112E-2</v>
      </c>
      <c r="AL108" s="17">
        <f t="shared" si="121"/>
        <v>-5000</v>
      </c>
      <c r="AM108" s="17">
        <f t="shared" si="121"/>
        <v>-5000</v>
      </c>
      <c r="AN108" s="17">
        <f t="shared" si="121"/>
        <v>-5000</v>
      </c>
      <c r="AO108" s="17">
        <v>106</v>
      </c>
      <c r="AP108" s="17">
        <f t="shared" si="113"/>
        <v>14</v>
      </c>
      <c r="AQ108" s="17">
        <f t="shared" si="114"/>
        <v>5</v>
      </c>
      <c r="AR108" s="17">
        <f t="shared" si="115"/>
        <v>13</v>
      </c>
      <c r="AS108" s="17">
        <f t="shared" si="116"/>
        <v>2</v>
      </c>
      <c r="AT108" s="17">
        <f t="shared" si="117"/>
        <v>43</v>
      </c>
      <c r="AU108" s="17">
        <f t="shared" si="118"/>
        <v>27</v>
      </c>
      <c r="AV108" s="17">
        <f t="shared" si="119"/>
        <v>33</v>
      </c>
      <c r="AW108" s="17">
        <f t="shared" si="90"/>
        <v>14.300000000000011</v>
      </c>
      <c r="AX108" s="17" t="e">
        <f t="shared" ca="1" si="91"/>
        <v>#N/A</v>
      </c>
      <c r="AY108" s="17" t="e">
        <f t="shared" ca="1" si="92"/>
        <v>#N/A</v>
      </c>
      <c r="AZ108" s="17" t="e">
        <f t="shared" ca="1" si="93"/>
        <v>#N/A</v>
      </c>
      <c r="BA108" s="17" t="e">
        <f t="shared" ca="1" si="94"/>
        <v>#N/A</v>
      </c>
      <c r="BB108" s="17" t="e">
        <f t="shared" ca="1" si="95"/>
        <v>#N/A</v>
      </c>
      <c r="BC108" s="17" t="e">
        <f t="shared" ca="1" si="96"/>
        <v>#N/A</v>
      </c>
      <c r="BD108" s="17" t="e">
        <f t="shared" ca="1" si="97"/>
        <v>#N/A</v>
      </c>
      <c r="BE108" s="17">
        <v>0</v>
      </c>
      <c r="CK108" s="17">
        <v>105</v>
      </c>
      <c r="CL108" s="17">
        <f t="shared" si="98"/>
        <v>8.332543135161993</v>
      </c>
      <c r="CM108" s="17">
        <f t="shared" si="99"/>
        <v>0.56866155982039712</v>
      </c>
      <c r="CN108" s="17">
        <f t="shared" si="100"/>
        <v>12.60572883882077</v>
      </c>
      <c r="CO108" s="17">
        <f t="shared" si="101"/>
        <v>0.38999160185875198</v>
      </c>
    </row>
    <row r="109" spans="24:93" x14ac:dyDescent="0.2">
      <c r="X109" s="21">
        <v>5</v>
      </c>
      <c r="Y109" s="17">
        <f t="shared" si="103"/>
        <v>2.0703301067899509E-2</v>
      </c>
      <c r="Z109" s="17">
        <f t="shared" si="104"/>
        <v>12.070330106789951</v>
      </c>
      <c r="AA109" s="17">
        <f t="shared" si="120"/>
        <v>4.1333333333333444E-2</v>
      </c>
      <c r="AB109" s="17">
        <f t="shared" si="107"/>
        <v>2.5989953668354764E-2</v>
      </c>
      <c r="AC109" s="19">
        <f t="shared" si="108"/>
        <v>0.99574255727752192</v>
      </c>
      <c r="AD109" s="17">
        <f t="shared" si="109"/>
        <v>6.6299110357536974E-3</v>
      </c>
      <c r="AE109" s="17">
        <f t="shared" si="110"/>
        <v>7.9705666022009458E-2</v>
      </c>
      <c r="AF109" s="17">
        <f t="shared" si="111"/>
        <v>5</v>
      </c>
      <c r="AG109" s="17">
        <f t="shared" si="112"/>
        <v>3</v>
      </c>
      <c r="AH109" s="17">
        <f t="shared" si="121"/>
        <v>-5000</v>
      </c>
      <c r="AI109" s="17">
        <f t="shared" si="121"/>
        <v>-5000</v>
      </c>
      <c r="AJ109" s="17">
        <f t="shared" si="121"/>
        <v>-5000</v>
      </c>
      <c r="AK109" s="17">
        <f t="shared" si="121"/>
        <v>-5000</v>
      </c>
      <c r="AL109" s="17">
        <f t="shared" si="121"/>
        <v>4.1333333333333444E-2</v>
      </c>
      <c r="AM109" s="17">
        <f t="shared" si="121"/>
        <v>-5000</v>
      </c>
      <c r="AN109" s="17">
        <f t="shared" si="121"/>
        <v>-5000</v>
      </c>
      <c r="AO109" s="17">
        <v>107</v>
      </c>
      <c r="AP109" s="17">
        <f t="shared" si="113"/>
        <v>14</v>
      </c>
      <c r="AQ109" s="17">
        <f t="shared" si="114"/>
        <v>5</v>
      </c>
      <c r="AR109" s="17">
        <f t="shared" si="115"/>
        <v>13</v>
      </c>
      <c r="AS109" s="17">
        <f t="shared" si="116"/>
        <v>23</v>
      </c>
      <c r="AT109" s="17">
        <f t="shared" si="117"/>
        <v>18</v>
      </c>
      <c r="AU109" s="17">
        <f t="shared" si="118"/>
        <v>27</v>
      </c>
      <c r="AV109" s="17">
        <f t="shared" si="119"/>
        <v>33</v>
      </c>
      <c r="AW109" s="17">
        <f t="shared" si="90"/>
        <v>14.433333333333344</v>
      </c>
      <c r="AX109" s="17" t="e">
        <f t="shared" ca="1" si="91"/>
        <v>#N/A</v>
      </c>
      <c r="AY109" s="17" t="e">
        <f t="shared" ca="1" si="92"/>
        <v>#N/A</v>
      </c>
      <c r="AZ109" s="17" t="e">
        <f t="shared" ca="1" si="93"/>
        <v>#N/A</v>
      </c>
      <c r="BA109" s="17" t="e">
        <f t="shared" ca="1" si="94"/>
        <v>#N/A</v>
      </c>
      <c r="BB109" s="17" t="e">
        <f t="shared" ca="1" si="95"/>
        <v>#N/A</v>
      </c>
      <c r="BC109" s="17" t="e">
        <f t="shared" ca="1" si="96"/>
        <v>#N/A</v>
      </c>
      <c r="BD109" s="17" t="e">
        <f t="shared" ca="1" si="97"/>
        <v>#N/A</v>
      </c>
      <c r="BE109" s="17">
        <v>0</v>
      </c>
      <c r="CK109" s="17">
        <v>106</v>
      </c>
      <c r="CL109" s="17">
        <f t="shared" si="98"/>
        <v>8.8595526299631207</v>
      </c>
      <c r="CM109" s="17">
        <f t="shared" si="99"/>
        <v>0.21498815239318453</v>
      </c>
      <c r="CN109" s="17">
        <f t="shared" si="100"/>
        <v>13.341929794176206</v>
      </c>
      <c r="CO109" s="17">
        <f t="shared" si="101"/>
        <v>0.14928199078143897</v>
      </c>
    </row>
    <row r="110" spans="24:93" x14ac:dyDescent="0.2">
      <c r="X110" s="21">
        <v>6</v>
      </c>
      <c r="Y110" s="17">
        <f t="shared" si="103"/>
        <v>2.4844270205196351E-2</v>
      </c>
      <c r="Z110" s="17">
        <f t="shared" si="104"/>
        <v>12.484427020519636</v>
      </c>
      <c r="AA110" s="17">
        <f t="shared" si="120"/>
        <v>4.2666666666666776E-2</v>
      </c>
      <c r="AB110" s="17">
        <f t="shared" si="107"/>
        <v>2.6827943329537991E-2</v>
      </c>
      <c r="AC110" s="19">
        <f t="shared" si="108"/>
        <v>0.34281097825097351</v>
      </c>
      <c r="AD110" s="17">
        <f t="shared" si="109"/>
        <v>2.9096596006414057E-3</v>
      </c>
      <c r="AE110" s="17">
        <f t="shared" si="110"/>
        <v>2.5538459639856372E-4</v>
      </c>
      <c r="AF110" s="17">
        <f t="shared" si="111"/>
        <v>5</v>
      </c>
      <c r="AG110" s="17">
        <f t="shared" si="112"/>
        <v>7</v>
      </c>
      <c r="AH110" s="17">
        <f t="shared" si="121"/>
        <v>-5000</v>
      </c>
      <c r="AI110" s="17">
        <f t="shared" si="121"/>
        <v>-5000</v>
      </c>
      <c r="AJ110" s="17">
        <f t="shared" si="121"/>
        <v>-5000</v>
      </c>
      <c r="AK110" s="17">
        <f t="shared" si="121"/>
        <v>-5000</v>
      </c>
      <c r="AL110" s="17">
        <f t="shared" si="121"/>
        <v>4.2666666666666776E-2</v>
      </c>
      <c r="AM110" s="17">
        <f t="shared" si="121"/>
        <v>-5000</v>
      </c>
      <c r="AN110" s="17">
        <f t="shared" si="121"/>
        <v>-5000</v>
      </c>
      <c r="AO110" s="17">
        <v>108</v>
      </c>
      <c r="AP110" s="17">
        <f t="shared" si="113"/>
        <v>14</v>
      </c>
      <c r="AQ110" s="17">
        <f t="shared" si="114"/>
        <v>5</v>
      </c>
      <c r="AR110" s="17">
        <f t="shared" si="115"/>
        <v>13</v>
      </c>
      <c r="AS110" s="17">
        <f t="shared" si="116"/>
        <v>23</v>
      </c>
      <c r="AT110" s="17">
        <f t="shared" si="117"/>
        <v>17</v>
      </c>
      <c r="AU110" s="17">
        <f t="shared" si="118"/>
        <v>27</v>
      </c>
      <c r="AV110" s="17">
        <f t="shared" si="119"/>
        <v>33</v>
      </c>
      <c r="AW110" s="17">
        <f t="shared" si="90"/>
        <v>14.566666666666677</v>
      </c>
      <c r="AX110" s="17" t="e">
        <f t="shared" ca="1" si="91"/>
        <v>#N/A</v>
      </c>
      <c r="AY110" s="17" t="e">
        <f t="shared" ca="1" si="92"/>
        <v>#N/A</v>
      </c>
      <c r="AZ110" s="17" t="e">
        <f t="shared" ca="1" si="93"/>
        <v>#N/A</v>
      </c>
      <c r="BA110" s="17" t="e">
        <f t="shared" ca="1" si="94"/>
        <v>#N/A</v>
      </c>
      <c r="BB110" s="17" t="e">
        <f t="shared" ca="1" si="95"/>
        <v>#N/A</v>
      </c>
      <c r="BC110" s="17" t="e">
        <f t="shared" ca="1" si="96"/>
        <v>#N/A</v>
      </c>
      <c r="BD110" s="17" t="e">
        <f t="shared" ca="1" si="97"/>
        <v>#N/A</v>
      </c>
      <c r="BE110" s="17">
        <v>0</v>
      </c>
      <c r="CK110" s="17">
        <v>107</v>
      </c>
      <c r="CL110" s="17">
        <f t="shared" si="98"/>
        <v>9.4689450539944779</v>
      </c>
      <c r="CM110" s="17">
        <f t="shared" si="99"/>
        <v>-0.3476652523734225</v>
      </c>
      <c r="CN110" s="17">
        <f t="shared" si="100"/>
        <v>14.097520409792814</v>
      </c>
      <c r="CO110" s="17">
        <f t="shared" si="101"/>
        <v>-0.24425212314273884</v>
      </c>
    </row>
    <row r="111" spans="24:93" x14ac:dyDescent="0.2">
      <c r="X111" s="21">
        <v>7</v>
      </c>
      <c r="Y111" s="17">
        <f t="shared" si="103"/>
        <v>2.8985407877542401E-2</v>
      </c>
      <c r="Z111" s="17">
        <f t="shared" si="104"/>
        <v>12.898540787754239</v>
      </c>
      <c r="AA111" s="17">
        <f t="shared" si="120"/>
        <v>4.4000000000000108E-2</v>
      </c>
      <c r="AB111" s="17">
        <f t="shared" si="107"/>
        <v>2.7665895304788003E-2</v>
      </c>
      <c r="AC111" s="19">
        <f t="shared" si="108"/>
        <v>0.14106464911090677</v>
      </c>
      <c r="AD111" s="17">
        <f t="shared" si="109"/>
        <v>5.8031893187470308E-4</v>
      </c>
      <c r="AE111" s="17">
        <f t="shared" si="110"/>
        <v>1.3456258888673204E-6</v>
      </c>
      <c r="AF111" s="17">
        <f t="shared" si="111"/>
        <v>7</v>
      </c>
      <c r="AG111" s="17">
        <f t="shared" si="112"/>
        <v>7</v>
      </c>
      <c r="AH111" s="17">
        <f t="shared" si="121"/>
        <v>-5000</v>
      </c>
      <c r="AI111" s="17">
        <f t="shared" si="121"/>
        <v>-5000</v>
      </c>
      <c r="AJ111" s="17">
        <f t="shared" si="121"/>
        <v>-5000</v>
      </c>
      <c r="AK111" s="17">
        <f t="shared" si="121"/>
        <v>-5000</v>
      </c>
      <c r="AL111" s="17">
        <f t="shared" si="121"/>
        <v>-5000</v>
      </c>
      <c r="AM111" s="17">
        <f t="shared" si="121"/>
        <v>-5000</v>
      </c>
      <c r="AN111" s="17">
        <f t="shared" si="121"/>
        <v>4.4000000000000108E-2</v>
      </c>
      <c r="AO111" s="17">
        <v>109</v>
      </c>
      <c r="AP111" s="17">
        <f t="shared" si="113"/>
        <v>14</v>
      </c>
      <c r="AQ111" s="17">
        <f t="shared" si="114"/>
        <v>5</v>
      </c>
      <c r="AR111" s="17">
        <f t="shared" si="115"/>
        <v>13</v>
      </c>
      <c r="AS111" s="17">
        <f t="shared" si="116"/>
        <v>23</v>
      </c>
      <c r="AT111" s="17">
        <f t="shared" si="117"/>
        <v>43</v>
      </c>
      <c r="AU111" s="17">
        <f t="shared" si="118"/>
        <v>27</v>
      </c>
      <c r="AV111" s="17">
        <f t="shared" si="119"/>
        <v>13</v>
      </c>
      <c r="AW111" s="17">
        <f t="shared" si="90"/>
        <v>14.700000000000012</v>
      </c>
      <c r="AX111" s="17" t="e">
        <f t="shared" ca="1" si="91"/>
        <v>#N/A</v>
      </c>
      <c r="AY111" s="17" t="e">
        <f t="shared" ca="1" si="92"/>
        <v>#N/A</v>
      </c>
      <c r="AZ111" s="17" t="e">
        <f t="shared" ca="1" si="93"/>
        <v>#N/A</v>
      </c>
      <c r="BA111" s="17" t="e">
        <f t="shared" ca="1" si="94"/>
        <v>#N/A</v>
      </c>
      <c r="BB111" s="17" t="e">
        <f t="shared" ca="1" si="95"/>
        <v>#N/A</v>
      </c>
      <c r="BC111" s="17" t="e">
        <f t="shared" ca="1" si="96"/>
        <v>#N/A</v>
      </c>
      <c r="BD111" s="17" t="e">
        <f t="shared" ca="1" si="97"/>
        <v>#N/A</v>
      </c>
      <c r="BE111" s="17">
        <v>0</v>
      </c>
      <c r="CK111" s="17">
        <v>108</v>
      </c>
      <c r="CL111" s="17">
        <f t="shared" si="98"/>
        <v>10.145948677969928</v>
      </c>
      <c r="CM111" s="17">
        <f t="shared" si="99"/>
        <v>-0.60021032563543919</v>
      </c>
      <c r="CN111" s="17">
        <f t="shared" si="100"/>
        <v>14.856174290237526</v>
      </c>
      <c r="CO111" s="17">
        <f t="shared" si="101"/>
        <v>-0.42636639914994096</v>
      </c>
    </row>
    <row r="112" spans="24:93" x14ac:dyDescent="0.2">
      <c r="X112" s="21">
        <v>8</v>
      </c>
      <c r="Y112" s="17">
        <f t="shared" si="103"/>
        <v>3.3126742200123106E-2</v>
      </c>
      <c r="Z112" s="17">
        <f t="shared" si="104"/>
        <v>13.31267422001231</v>
      </c>
      <c r="AA112" s="17">
        <f t="shared" si="120"/>
        <v>4.5333333333333441E-2</v>
      </c>
      <c r="AB112" s="17">
        <f t="shared" si="107"/>
        <v>2.8503808419969377E-2</v>
      </c>
      <c r="AC112" s="19">
        <f t="shared" si="108"/>
        <v>0.96957936708387538</v>
      </c>
      <c r="AD112" s="17">
        <f t="shared" si="109"/>
        <v>3.3736540616121717E-5</v>
      </c>
      <c r="AE112" s="17">
        <f t="shared" si="110"/>
        <v>4.9769937894629827E-3</v>
      </c>
      <c r="AF112" s="17">
        <f t="shared" si="111"/>
        <v>7</v>
      </c>
      <c r="AG112" s="17">
        <f t="shared" si="112"/>
        <v>5</v>
      </c>
      <c r="AH112" s="17">
        <f t="shared" si="121"/>
        <v>-5000</v>
      </c>
      <c r="AI112" s="17">
        <f t="shared" si="121"/>
        <v>-5000</v>
      </c>
      <c r="AJ112" s="17">
        <f t="shared" si="121"/>
        <v>-5000</v>
      </c>
      <c r="AK112" s="17">
        <f t="shared" si="121"/>
        <v>-5000</v>
      </c>
      <c r="AL112" s="17">
        <f t="shared" si="121"/>
        <v>-5000</v>
      </c>
      <c r="AM112" s="17">
        <f t="shared" si="121"/>
        <v>-5000</v>
      </c>
      <c r="AN112" s="17">
        <f t="shared" si="121"/>
        <v>4.5333333333333441E-2</v>
      </c>
      <c r="AO112" s="17">
        <v>110</v>
      </c>
      <c r="AP112" s="17">
        <f t="shared" si="113"/>
        <v>14</v>
      </c>
      <c r="AQ112" s="17">
        <f t="shared" si="114"/>
        <v>5</v>
      </c>
      <c r="AR112" s="17">
        <f t="shared" si="115"/>
        <v>13</v>
      </c>
      <c r="AS112" s="17">
        <f t="shared" si="116"/>
        <v>23</v>
      </c>
      <c r="AT112" s="17">
        <f t="shared" si="117"/>
        <v>43</v>
      </c>
      <c r="AU112" s="17">
        <f t="shared" si="118"/>
        <v>27</v>
      </c>
      <c r="AV112" s="17">
        <f t="shared" si="119"/>
        <v>12</v>
      </c>
      <c r="AW112" s="17">
        <f t="shared" si="90"/>
        <v>14.833333333333345</v>
      </c>
      <c r="AX112" s="17" t="e">
        <f t="shared" ca="1" si="91"/>
        <v>#N/A</v>
      </c>
      <c r="AY112" s="17" t="e">
        <f t="shared" ca="1" si="92"/>
        <v>#N/A</v>
      </c>
      <c r="AZ112" s="17" t="e">
        <f t="shared" ca="1" si="93"/>
        <v>#N/A</v>
      </c>
      <c r="BA112" s="17" t="e">
        <f t="shared" ca="1" si="94"/>
        <v>#N/A</v>
      </c>
      <c r="BB112" s="17" t="e">
        <f t="shared" ca="1" si="95"/>
        <v>#N/A</v>
      </c>
      <c r="BC112" s="17" t="e">
        <f t="shared" ca="1" si="96"/>
        <v>#N/A</v>
      </c>
      <c r="BD112" s="17" t="e">
        <f t="shared" ca="1" si="97"/>
        <v>#N/A</v>
      </c>
      <c r="BE112" s="17">
        <v>0</v>
      </c>
      <c r="CK112" s="17">
        <v>109</v>
      </c>
      <c r="CL112" s="17">
        <f t="shared" si="98"/>
        <v>10.874791730620929</v>
      </c>
      <c r="CM112" s="17">
        <f t="shared" si="99"/>
        <v>-0.30020708104978866</v>
      </c>
      <c r="CN112" s="17">
        <f t="shared" si="100"/>
        <v>15.602216590991093</v>
      </c>
      <c r="CO112" s="17">
        <f t="shared" si="101"/>
        <v>-0.2154983618135688</v>
      </c>
    </row>
    <row r="113" spans="24:93" x14ac:dyDescent="0.2">
      <c r="X113" s="21">
        <v>9</v>
      </c>
      <c r="Y113" s="17">
        <f t="shared" si="103"/>
        <v>3.7268301300136933E-2</v>
      </c>
      <c r="Z113" s="17">
        <f t="shared" si="104"/>
        <v>13.726830130013694</v>
      </c>
      <c r="AA113" s="17">
        <f t="shared" si="120"/>
        <v>4.6666666666666773E-2</v>
      </c>
      <c r="AB113" s="17">
        <f t="shared" si="107"/>
        <v>2.9341681501273854E-2</v>
      </c>
      <c r="AC113" s="19">
        <f t="shared" si="108"/>
        <v>0.4504081276744375</v>
      </c>
      <c r="AD113" s="17">
        <f t="shared" si="109"/>
        <v>1.126425328738643E-3</v>
      </c>
      <c r="AE113" s="17">
        <f t="shared" si="110"/>
        <v>6.2213165260411522E-4</v>
      </c>
      <c r="AF113" s="17">
        <f t="shared" si="111"/>
        <v>6</v>
      </c>
      <c r="AG113" s="17">
        <f t="shared" si="112"/>
        <v>7</v>
      </c>
      <c r="AH113" s="17">
        <f t="shared" ref="AH113:AN122" si="122">IF($AF113=AH$2,$AA113,-5000)</f>
        <v>-5000</v>
      </c>
      <c r="AI113" s="17">
        <f t="shared" si="122"/>
        <v>-5000</v>
      </c>
      <c r="AJ113" s="17">
        <f t="shared" si="122"/>
        <v>-5000</v>
      </c>
      <c r="AK113" s="17">
        <f t="shared" si="122"/>
        <v>-5000</v>
      </c>
      <c r="AL113" s="17">
        <f t="shared" si="122"/>
        <v>-5000</v>
      </c>
      <c r="AM113" s="17">
        <f t="shared" si="122"/>
        <v>4.6666666666666773E-2</v>
      </c>
      <c r="AN113" s="17">
        <f t="shared" si="122"/>
        <v>-5000</v>
      </c>
      <c r="AO113" s="17">
        <v>111</v>
      </c>
      <c r="AP113" s="17">
        <f t="shared" si="113"/>
        <v>14</v>
      </c>
      <c r="AQ113" s="17">
        <f t="shared" si="114"/>
        <v>5</v>
      </c>
      <c r="AR113" s="17">
        <f t="shared" si="115"/>
        <v>13</v>
      </c>
      <c r="AS113" s="17">
        <f t="shared" si="116"/>
        <v>23</v>
      </c>
      <c r="AT113" s="17">
        <f t="shared" si="117"/>
        <v>43</v>
      </c>
      <c r="AU113" s="17">
        <f t="shared" si="118"/>
        <v>13</v>
      </c>
      <c r="AV113" s="17">
        <f t="shared" si="119"/>
        <v>33</v>
      </c>
      <c r="AW113" s="17">
        <f t="shared" si="90"/>
        <v>14.966666666666679</v>
      </c>
      <c r="AX113" s="17" t="e">
        <f t="shared" ca="1" si="91"/>
        <v>#N/A</v>
      </c>
      <c r="AY113" s="17" t="e">
        <f t="shared" ca="1" si="92"/>
        <v>#N/A</v>
      </c>
      <c r="AZ113" s="17" t="e">
        <f t="shared" ca="1" si="93"/>
        <v>#N/A</v>
      </c>
      <c r="BA113" s="17" t="e">
        <f t="shared" ca="1" si="94"/>
        <v>#N/A</v>
      </c>
      <c r="BB113" s="17" t="e">
        <f t="shared" ca="1" si="95"/>
        <v>#N/A</v>
      </c>
      <c r="BC113" s="17" t="e">
        <f t="shared" ca="1" si="96"/>
        <v>#N/A</v>
      </c>
      <c r="BD113" s="17" t="e">
        <f t="shared" ca="1" si="97"/>
        <v>#N/A</v>
      </c>
      <c r="BE113" s="17">
        <v>0</v>
      </c>
      <c r="CK113" s="17">
        <v>110</v>
      </c>
      <c r="CL113" s="17">
        <f t="shared" si="98"/>
        <v>11.639143958183556</v>
      </c>
      <c r="CM113" s="17">
        <f t="shared" si="99"/>
        <v>0.28563084294340602</v>
      </c>
      <c r="CN113" s="17">
        <f t="shared" si="100"/>
        <v>16.320919847193007</v>
      </c>
      <c r="CO113" s="17">
        <f t="shared" si="101"/>
        <v>0.20707760354668631</v>
      </c>
    </row>
    <row r="114" spans="24:93" x14ac:dyDescent="0.2">
      <c r="X114" s="21">
        <v>10</v>
      </c>
      <c r="Y114" s="17">
        <f t="shared" si="103"/>
        <v>4.1410113318517315E-2</v>
      </c>
      <c r="Z114" s="17">
        <f t="shared" si="104"/>
        <v>14.141011331851733</v>
      </c>
      <c r="AA114" s="17">
        <f t="shared" si="120"/>
        <v>4.8000000000000105E-2</v>
      </c>
      <c r="AB114" s="17">
        <f t="shared" si="107"/>
        <v>3.0179513375230185E-2</v>
      </c>
      <c r="AC114" s="19">
        <f t="shared" si="108"/>
        <v>7.3520605225057697E-2</v>
      </c>
      <c r="AD114" s="17">
        <f t="shared" si="109"/>
        <v>3.2784681349104518E-3</v>
      </c>
      <c r="AE114" s="17">
        <f t="shared" si="110"/>
        <v>1.2299312922052223E-7</v>
      </c>
      <c r="AF114" s="17">
        <f t="shared" si="111"/>
        <v>5</v>
      </c>
      <c r="AG114" s="17">
        <f t="shared" si="112"/>
        <v>7</v>
      </c>
      <c r="AH114" s="17">
        <f t="shared" si="122"/>
        <v>-5000</v>
      </c>
      <c r="AI114" s="17">
        <f t="shared" si="122"/>
        <v>-5000</v>
      </c>
      <c r="AJ114" s="17">
        <f t="shared" si="122"/>
        <v>-5000</v>
      </c>
      <c r="AK114" s="17">
        <f t="shared" si="122"/>
        <v>-5000</v>
      </c>
      <c r="AL114" s="17">
        <f t="shared" si="122"/>
        <v>4.8000000000000105E-2</v>
      </c>
      <c r="AM114" s="17">
        <f t="shared" si="122"/>
        <v>-5000</v>
      </c>
      <c r="AN114" s="17">
        <f t="shared" si="122"/>
        <v>-5000</v>
      </c>
      <c r="AO114" s="17">
        <v>112</v>
      </c>
      <c r="AP114" s="17">
        <f t="shared" si="113"/>
        <v>14</v>
      </c>
      <c r="AQ114" s="17">
        <f t="shared" si="114"/>
        <v>5</v>
      </c>
      <c r="AR114" s="17">
        <f t="shared" si="115"/>
        <v>13</v>
      </c>
      <c r="AS114" s="17">
        <f t="shared" si="116"/>
        <v>23</v>
      </c>
      <c r="AT114" s="17">
        <f t="shared" si="117"/>
        <v>16</v>
      </c>
      <c r="AU114" s="17">
        <f t="shared" si="118"/>
        <v>27</v>
      </c>
      <c r="AV114" s="17">
        <f t="shared" si="119"/>
        <v>33</v>
      </c>
      <c r="AW114" s="17">
        <f t="shared" si="90"/>
        <v>15.100000000000012</v>
      </c>
      <c r="AX114" s="17" t="e">
        <f t="shared" ca="1" si="91"/>
        <v>#N/A</v>
      </c>
      <c r="AY114" s="17" t="e">
        <f t="shared" ca="1" si="92"/>
        <v>#N/A</v>
      </c>
      <c r="AZ114" s="17" t="e">
        <f t="shared" ca="1" si="93"/>
        <v>#N/A</v>
      </c>
      <c r="BA114" s="17" t="e">
        <f t="shared" ca="1" si="94"/>
        <v>#N/A</v>
      </c>
      <c r="BB114" s="17" t="e">
        <f t="shared" ca="1" si="95"/>
        <v>#N/A</v>
      </c>
      <c r="BC114" s="17" t="e">
        <f t="shared" ca="1" si="96"/>
        <v>#N/A</v>
      </c>
      <c r="BD114" s="17" t="e">
        <f t="shared" ca="1" si="97"/>
        <v>#N/A</v>
      </c>
      <c r="BE114" s="17">
        <v>0</v>
      </c>
      <c r="CK114" s="17">
        <v>111</v>
      </c>
      <c r="CL114" s="17">
        <f t="shared" si="98"/>
        <v>12.422530741354294</v>
      </c>
      <c r="CM114" s="17">
        <f t="shared" si="99"/>
        <v>0.61853754991326781</v>
      </c>
      <c r="CN114" s="17">
        <f t="shared" si="100"/>
        <v>16.998753045089099</v>
      </c>
      <c r="CO114" s="17">
        <f t="shared" si="101"/>
        <v>0.45266696567580195</v>
      </c>
    </row>
    <row r="115" spans="24:93" x14ac:dyDescent="0.2">
      <c r="X115" s="21">
        <v>11</v>
      </c>
      <c r="Y115" s="17">
        <f t="shared" si="103"/>
        <v>4.5552206411657026E-2</v>
      </c>
      <c r="Z115" s="17">
        <f t="shared" si="104"/>
        <v>14.555220641165702</v>
      </c>
      <c r="AA115" s="17">
        <f t="shared" si="120"/>
        <v>4.9333333333333437E-2</v>
      </c>
      <c r="AB115" s="17">
        <f t="shared" si="107"/>
        <v>3.1017302868713931E-2</v>
      </c>
      <c r="AC115" s="19">
        <f t="shared" si="108"/>
        <v>0.92042096790316974</v>
      </c>
      <c r="AD115" s="17">
        <f t="shared" si="109"/>
        <v>5.6817647003923819E-3</v>
      </c>
      <c r="AE115" s="17">
        <f t="shared" si="110"/>
        <v>4.9793670429539381E-2</v>
      </c>
      <c r="AF115" s="17">
        <f t="shared" si="111"/>
        <v>5</v>
      </c>
      <c r="AG115" s="17">
        <f t="shared" si="112"/>
        <v>3</v>
      </c>
      <c r="AH115" s="17">
        <f t="shared" si="122"/>
        <v>-5000</v>
      </c>
      <c r="AI115" s="17">
        <f t="shared" si="122"/>
        <v>-5000</v>
      </c>
      <c r="AJ115" s="17">
        <f t="shared" si="122"/>
        <v>-5000</v>
      </c>
      <c r="AK115" s="17">
        <f t="shared" si="122"/>
        <v>-5000</v>
      </c>
      <c r="AL115" s="17">
        <f t="shared" si="122"/>
        <v>4.9333333333333437E-2</v>
      </c>
      <c r="AM115" s="17">
        <f t="shared" si="122"/>
        <v>-5000</v>
      </c>
      <c r="AN115" s="17">
        <f t="shared" si="122"/>
        <v>-5000</v>
      </c>
      <c r="AO115" s="17">
        <v>113</v>
      </c>
      <c r="AP115" s="17">
        <f t="shared" si="113"/>
        <v>14</v>
      </c>
      <c r="AQ115" s="17">
        <f t="shared" si="114"/>
        <v>5</v>
      </c>
      <c r="AR115" s="17">
        <f t="shared" si="115"/>
        <v>13</v>
      </c>
      <c r="AS115" s="17">
        <f t="shared" si="116"/>
        <v>23</v>
      </c>
      <c r="AT115" s="17">
        <f t="shared" si="117"/>
        <v>15</v>
      </c>
      <c r="AU115" s="17">
        <f t="shared" si="118"/>
        <v>27</v>
      </c>
      <c r="AV115" s="17">
        <f t="shared" si="119"/>
        <v>33</v>
      </c>
      <c r="AW115" s="17">
        <f t="shared" si="90"/>
        <v>15.233333333333345</v>
      </c>
      <c r="AX115" s="17" t="e">
        <f t="shared" ca="1" si="91"/>
        <v>#N/A</v>
      </c>
      <c r="AY115" s="17" t="e">
        <f t="shared" ca="1" si="92"/>
        <v>#N/A</v>
      </c>
      <c r="AZ115" s="17" t="e">
        <f t="shared" ca="1" si="93"/>
        <v>#N/A</v>
      </c>
      <c r="BA115" s="17" t="e">
        <f t="shared" ca="1" si="94"/>
        <v>#N/A</v>
      </c>
      <c r="BB115" s="17" t="e">
        <f t="shared" ca="1" si="95"/>
        <v>#N/A</v>
      </c>
      <c r="BC115" s="17" t="e">
        <f t="shared" ca="1" si="96"/>
        <v>#N/A</v>
      </c>
      <c r="BD115" s="17" t="e">
        <f t="shared" ca="1" si="97"/>
        <v>#N/A</v>
      </c>
      <c r="BE115" s="17">
        <v>0</v>
      </c>
      <c r="CK115" s="17">
        <v>112</v>
      </c>
      <c r="CL115" s="17">
        <f t="shared" si="98"/>
        <v>13.208713281021986</v>
      </c>
      <c r="CM115" s="17">
        <f t="shared" ref="CM115:CM152" si="123">COS(CK115+30*$Y$4)*COS(100/CK115)</f>
        <v>0.38361401353100916</v>
      </c>
      <c r="CN115" s="17">
        <f t="shared" si="100"/>
        <v>17.623583737236377</v>
      </c>
      <c r="CO115" s="17">
        <f t="shared" si="101"/>
        <v>0.28326181543599271</v>
      </c>
    </row>
    <row r="116" spans="24:93" x14ac:dyDescent="0.2">
      <c r="X116" s="21">
        <v>12</v>
      </c>
      <c r="Y116" s="17">
        <f t="shared" si="103"/>
        <v>4.9694608753135E-2</v>
      </c>
      <c r="Z116" s="17">
        <f t="shared" si="104"/>
        <v>14.9694608753135</v>
      </c>
      <c r="AA116" s="17">
        <f t="shared" si="120"/>
        <v>5.0666666666666769E-2</v>
      </c>
      <c r="AB116" s="17">
        <f t="shared" si="107"/>
        <v>3.1855048808957322E-2</v>
      </c>
      <c r="AC116" s="19">
        <f t="shared" si="108"/>
        <v>0.56107155708553036</v>
      </c>
      <c r="AD116" s="17">
        <f t="shared" si="109"/>
        <v>7.5491637656205559E-3</v>
      </c>
      <c r="AE116" s="17">
        <f t="shared" si="110"/>
        <v>4.8310406213422467E-3</v>
      </c>
      <c r="AF116" s="17">
        <f t="shared" si="111"/>
        <v>5</v>
      </c>
      <c r="AG116" s="17">
        <f t="shared" si="112"/>
        <v>5</v>
      </c>
      <c r="AH116" s="17">
        <f t="shared" si="122"/>
        <v>-5000</v>
      </c>
      <c r="AI116" s="17">
        <f t="shared" si="122"/>
        <v>-5000</v>
      </c>
      <c r="AJ116" s="17">
        <f t="shared" si="122"/>
        <v>-5000</v>
      </c>
      <c r="AK116" s="17">
        <f t="shared" si="122"/>
        <v>-5000</v>
      </c>
      <c r="AL116" s="17">
        <f t="shared" si="122"/>
        <v>5.0666666666666769E-2</v>
      </c>
      <c r="AM116" s="17">
        <f t="shared" si="122"/>
        <v>-5000</v>
      </c>
      <c r="AN116" s="17">
        <f t="shared" si="122"/>
        <v>-5000</v>
      </c>
      <c r="AO116" s="17">
        <v>114</v>
      </c>
      <c r="AP116" s="17">
        <f t="shared" si="113"/>
        <v>14</v>
      </c>
      <c r="AQ116" s="17">
        <f t="shared" si="114"/>
        <v>5</v>
      </c>
      <c r="AR116" s="17">
        <f t="shared" si="115"/>
        <v>13</v>
      </c>
      <c r="AS116" s="17">
        <f t="shared" si="116"/>
        <v>23</v>
      </c>
      <c r="AT116" s="17">
        <f t="shared" si="117"/>
        <v>14</v>
      </c>
      <c r="AU116" s="17">
        <f t="shared" si="118"/>
        <v>27</v>
      </c>
      <c r="AV116" s="17">
        <f t="shared" si="119"/>
        <v>33</v>
      </c>
      <c r="AW116" s="17">
        <f t="shared" si="90"/>
        <v>15.366666666666678</v>
      </c>
      <c r="AX116" s="17" t="e">
        <f t="shared" ca="1" si="91"/>
        <v>#N/A</v>
      </c>
      <c r="AY116" s="17" t="e">
        <f t="shared" ca="1" si="92"/>
        <v>#N/A</v>
      </c>
      <c r="AZ116" s="17" t="e">
        <f t="shared" ca="1" si="93"/>
        <v>#N/A</v>
      </c>
      <c r="BA116" s="17" t="e">
        <f t="shared" ca="1" si="94"/>
        <v>#N/A</v>
      </c>
      <c r="BB116" s="17" t="e">
        <f t="shared" ca="1" si="95"/>
        <v>#N/A</v>
      </c>
      <c r="BC116" s="17" t="e">
        <f t="shared" ca="1" si="96"/>
        <v>#N/A</v>
      </c>
      <c r="BD116" s="17" t="e">
        <f t="shared" ca="1" si="97"/>
        <v>#N/A</v>
      </c>
      <c r="BE116" s="17">
        <v>0</v>
      </c>
      <c r="CK116" s="17">
        <v>113</v>
      </c>
      <c r="CL116" s="17">
        <f t="shared" si="98"/>
        <v>13.982030000139895</v>
      </c>
      <c r="CM116" s="17">
        <f t="shared" si="123"/>
        <v>-0.21232033556597379</v>
      </c>
      <c r="CN116" s="17">
        <f t="shared" si="100"/>
        <v>18.184834024265811</v>
      </c>
      <c r="CO116" s="17">
        <f t="shared" si="101"/>
        <v>-0.15811640862583115</v>
      </c>
    </row>
    <row r="117" spans="24:93" x14ac:dyDescent="0.2">
      <c r="X117" s="21">
        <v>13</v>
      </c>
      <c r="Y117" s="17">
        <f t="shared" si="103"/>
        <v>5.3837348535446305E-2</v>
      </c>
      <c r="Z117" s="17">
        <f t="shared" si="104"/>
        <v>15.383734853544631</v>
      </c>
      <c r="AA117" s="17">
        <f t="shared" si="120"/>
        <v>5.2000000000000102E-2</v>
      </c>
      <c r="AB117" s="17">
        <f t="shared" si="107"/>
        <v>3.269275002355905E-2</v>
      </c>
      <c r="AC117" s="19">
        <f t="shared" si="108"/>
        <v>2.6478832135790126E-2</v>
      </c>
      <c r="AD117" s="17">
        <f t="shared" si="109"/>
        <v>8.3319776071814986E-3</v>
      </c>
      <c r="AE117" s="17">
        <f t="shared" si="110"/>
        <v>1.1881415370472661E-9</v>
      </c>
      <c r="AF117" s="17">
        <f t="shared" si="111"/>
        <v>4</v>
      </c>
      <c r="AG117" s="17">
        <f t="shared" si="112"/>
        <v>7</v>
      </c>
      <c r="AH117" s="17">
        <f t="shared" si="122"/>
        <v>-5000</v>
      </c>
      <c r="AI117" s="17">
        <f t="shared" si="122"/>
        <v>-5000</v>
      </c>
      <c r="AJ117" s="17">
        <f t="shared" si="122"/>
        <v>-5000</v>
      </c>
      <c r="AK117" s="17">
        <f t="shared" si="122"/>
        <v>5.2000000000000102E-2</v>
      </c>
      <c r="AL117" s="17">
        <f t="shared" si="122"/>
        <v>-5000</v>
      </c>
      <c r="AM117" s="17">
        <f t="shared" si="122"/>
        <v>-5000</v>
      </c>
      <c r="AN117" s="17">
        <f t="shared" si="122"/>
        <v>-5000</v>
      </c>
      <c r="AO117" s="17">
        <v>115</v>
      </c>
      <c r="AP117" s="17">
        <f t="shared" si="113"/>
        <v>14</v>
      </c>
      <c r="AQ117" s="17">
        <f t="shared" si="114"/>
        <v>5</v>
      </c>
      <c r="AR117" s="17">
        <f t="shared" si="115"/>
        <v>13</v>
      </c>
      <c r="AS117" s="17">
        <f t="shared" si="116"/>
        <v>1</v>
      </c>
      <c r="AT117" s="17">
        <f t="shared" si="117"/>
        <v>43</v>
      </c>
      <c r="AU117" s="17">
        <f t="shared" si="118"/>
        <v>27</v>
      </c>
      <c r="AV117" s="17">
        <f t="shared" si="119"/>
        <v>33</v>
      </c>
      <c r="AW117" s="17">
        <f t="shared" si="90"/>
        <v>15.500000000000011</v>
      </c>
      <c r="AX117" s="17" t="e">
        <f t="shared" ca="1" si="91"/>
        <v>#N/A</v>
      </c>
      <c r="AY117" s="17" t="e">
        <f t="shared" ca="1" si="92"/>
        <v>#N/A</v>
      </c>
      <c r="AZ117" s="17" t="e">
        <f t="shared" ca="1" si="93"/>
        <v>#N/A</v>
      </c>
      <c r="BA117" s="17" t="e">
        <f t="shared" ca="1" si="94"/>
        <v>#N/A</v>
      </c>
      <c r="BB117" s="17" t="e">
        <f t="shared" ca="1" si="95"/>
        <v>#N/A</v>
      </c>
      <c r="BC117" s="17" t="e">
        <f t="shared" ca="1" si="96"/>
        <v>#N/A</v>
      </c>
      <c r="BD117" s="17" t="e">
        <f t="shared" ca="1" si="97"/>
        <v>#N/A</v>
      </c>
      <c r="BE117" s="17">
        <v>0</v>
      </c>
      <c r="CK117" s="17">
        <v>114</v>
      </c>
      <c r="CL117" s="17">
        <f t="shared" si="98"/>
        <v>14.727695811954366</v>
      </c>
      <c r="CM117" s="17">
        <f t="shared" si="123"/>
        <v>-0.622632574686388</v>
      </c>
      <c r="CN117" s="17">
        <f t="shared" si="100"/>
        <v>18.673592079193625</v>
      </c>
      <c r="CO117" s="17">
        <f t="shared" si="101"/>
        <v>-0.46744799022198669</v>
      </c>
    </row>
    <row r="118" spans="24:93" x14ac:dyDescent="0.2">
      <c r="X118" s="21">
        <v>14</v>
      </c>
      <c r="Y118" s="17">
        <f t="shared" si="103"/>
        <v>5.7980453971735076E-2</v>
      </c>
      <c r="Z118" s="17">
        <f t="shared" si="104"/>
        <v>15.798045397173507</v>
      </c>
      <c r="AA118" s="17">
        <f t="shared" si="120"/>
        <v>5.3333333333333434E-2</v>
      </c>
      <c r="AB118" s="17">
        <f t="shared" si="107"/>
        <v>3.3530405340494063E-2</v>
      </c>
      <c r="AC118" s="19">
        <f t="shared" si="108"/>
        <v>0.85024462623315655</v>
      </c>
      <c r="AD118" s="17">
        <f t="shared" si="109"/>
        <v>7.8492576594063387E-3</v>
      </c>
      <c r="AE118" s="17">
        <f t="shared" si="110"/>
        <v>3.9367131554475208E-2</v>
      </c>
      <c r="AF118" s="17">
        <f t="shared" si="111"/>
        <v>5</v>
      </c>
      <c r="AG118" s="17">
        <f t="shared" si="112"/>
        <v>3</v>
      </c>
      <c r="AH118" s="17">
        <f t="shared" si="122"/>
        <v>-5000</v>
      </c>
      <c r="AI118" s="17">
        <f t="shared" si="122"/>
        <v>-5000</v>
      </c>
      <c r="AJ118" s="17">
        <f t="shared" si="122"/>
        <v>-5000</v>
      </c>
      <c r="AK118" s="17">
        <f t="shared" si="122"/>
        <v>-5000</v>
      </c>
      <c r="AL118" s="17">
        <f t="shared" si="122"/>
        <v>5.3333333333333434E-2</v>
      </c>
      <c r="AM118" s="17">
        <f t="shared" si="122"/>
        <v>-5000</v>
      </c>
      <c r="AN118" s="17">
        <f t="shared" si="122"/>
        <v>-5000</v>
      </c>
      <c r="AO118" s="17">
        <v>116</v>
      </c>
      <c r="AP118" s="17">
        <f t="shared" si="113"/>
        <v>14</v>
      </c>
      <c r="AQ118" s="17">
        <f t="shared" si="114"/>
        <v>5</v>
      </c>
      <c r="AR118" s="17">
        <f t="shared" si="115"/>
        <v>13</v>
      </c>
      <c r="AS118" s="17">
        <f t="shared" si="116"/>
        <v>23</v>
      </c>
      <c r="AT118" s="17">
        <f t="shared" si="117"/>
        <v>13</v>
      </c>
      <c r="AU118" s="17">
        <f t="shared" si="118"/>
        <v>27</v>
      </c>
      <c r="AV118" s="17">
        <f t="shared" si="119"/>
        <v>33</v>
      </c>
      <c r="AW118" s="17">
        <f t="shared" si="90"/>
        <v>15.633333333333344</v>
      </c>
      <c r="AX118" s="17" t="e">
        <f t="shared" ca="1" si="91"/>
        <v>#N/A</v>
      </c>
      <c r="AY118" s="17" t="e">
        <f t="shared" ca="1" si="92"/>
        <v>#N/A</v>
      </c>
      <c r="AZ118" s="17" t="e">
        <f t="shared" ca="1" si="93"/>
        <v>#N/A</v>
      </c>
      <c r="BA118" s="17" t="e">
        <f t="shared" ca="1" si="94"/>
        <v>#N/A</v>
      </c>
      <c r="BB118" s="17" t="e">
        <f t="shared" ca="1" si="95"/>
        <v>#N/A</v>
      </c>
      <c r="BC118" s="17" t="e">
        <f t="shared" ca="1" si="96"/>
        <v>#N/A</v>
      </c>
      <c r="BD118" s="17" t="e">
        <f t="shared" ca="1" si="97"/>
        <v>#N/A</v>
      </c>
      <c r="BE118" s="17">
        <v>0</v>
      </c>
      <c r="CK118" s="17">
        <v>115</v>
      </c>
      <c r="CL118" s="17">
        <f t="shared" si="98"/>
        <v>15.432057260849188</v>
      </c>
      <c r="CM118" s="17">
        <f t="shared" si="123"/>
        <v>-0.46268475032121398</v>
      </c>
      <c r="CN118" s="17">
        <f t="shared" si="100"/>
        <v>19.082681584248739</v>
      </c>
      <c r="CO118" s="17">
        <f t="shared" si="101"/>
        <v>-0.35005736847030489</v>
      </c>
    </row>
    <row r="119" spans="24:93" x14ac:dyDescent="0.2">
      <c r="X119" s="21">
        <v>15</v>
      </c>
      <c r="Y119" s="17">
        <f t="shared" si="103"/>
        <v>6.2123953297531245E-2</v>
      </c>
      <c r="Z119" s="17">
        <f t="shared" si="104"/>
        <v>16.212395329753125</v>
      </c>
      <c r="AA119" s="17">
        <f t="shared" si="120"/>
        <v>5.4666666666666766E-2</v>
      </c>
      <c r="AB119" s="17">
        <f t="shared" si="107"/>
        <v>3.4368013588123372E-2</v>
      </c>
      <c r="AC119" s="19">
        <f t="shared" si="108"/>
        <v>0.66942811096181642</v>
      </c>
      <c r="AD119" s="17">
        <f t="shared" si="109"/>
        <v>6.3018756732004955E-3</v>
      </c>
      <c r="AE119" s="17">
        <f t="shared" si="110"/>
        <v>1.0672216896849163E-2</v>
      </c>
      <c r="AF119" s="17">
        <f t="shared" si="111"/>
        <v>5</v>
      </c>
      <c r="AG119" s="17">
        <f t="shared" si="112"/>
        <v>4</v>
      </c>
      <c r="AH119" s="17">
        <f t="shared" si="122"/>
        <v>-5000</v>
      </c>
      <c r="AI119" s="17">
        <f t="shared" si="122"/>
        <v>-5000</v>
      </c>
      <c r="AJ119" s="17">
        <f t="shared" si="122"/>
        <v>-5000</v>
      </c>
      <c r="AK119" s="17">
        <f t="shared" si="122"/>
        <v>-5000</v>
      </c>
      <c r="AL119" s="17">
        <f t="shared" si="122"/>
        <v>5.4666666666666766E-2</v>
      </c>
      <c r="AM119" s="17">
        <f t="shared" si="122"/>
        <v>-5000</v>
      </c>
      <c r="AN119" s="17">
        <f t="shared" si="122"/>
        <v>-5000</v>
      </c>
      <c r="AO119" s="17">
        <v>117</v>
      </c>
      <c r="AP119" s="17">
        <f t="shared" si="113"/>
        <v>14</v>
      </c>
      <c r="AQ119" s="17">
        <f t="shared" si="114"/>
        <v>5</v>
      </c>
      <c r="AR119" s="17">
        <f t="shared" si="115"/>
        <v>13</v>
      </c>
      <c r="AS119" s="17">
        <f t="shared" si="116"/>
        <v>23</v>
      </c>
      <c r="AT119" s="17">
        <f t="shared" si="117"/>
        <v>12</v>
      </c>
      <c r="AU119" s="17">
        <f t="shared" si="118"/>
        <v>27</v>
      </c>
      <c r="AV119" s="17">
        <f t="shared" si="119"/>
        <v>33</v>
      </c>
      <c r="AW119" s="17">
        <f t="shared" si="90"/>
        <v>15.766666666666676</v>
      </c>
      <c r="AX119" s="17" t="e">
        <f t="shared" ca="1" si="91"/>
        <v>#N/A</v>
      </c>
      <c r="AY119" s="17" t="e">
        <f t="shared" ca="1" si="92"/>
        <v>#N/A</v>
      </c>
      <c r="AZ119" s="17" t="e">
        <f t="shared" ca="1" si="93"/>
        <v>#N/A</v>
      </c>
      <c r="BA119" s="17" t="e">
        <f t="shared" ca="1" si="94"/>
        <v>#N/A</v>
      </c>
      <c r="BB119" s="17" t="e">
        <f t="shared" ca="1" si="95"/>
        <v>#N/A</v>
      </c>
      <c r="BC119" s="17" t="e">
        <f t="shared" ca="1" si="96"/>
        <v>#N/A</v>
      </c>
      <c r="BD119" s="17" t="e">
        <f t="shared" ca="1" si="97"/>
        <v>#N/A</v>
      </c>
      <c r="BE119" s="17">
        <v>0</v>
      </c>
      <c r="CK119" s="17">
        <v>116</v>
      </c>
      <c r="CL119" s="17">
        <f t="shared" si="98"/>
        <v>16.082802744044237</v>
      </c>
      <c r="CM119" s="17">
        <f t="shared" si="123"/>
        <v>0.12948326315854219</v>
      </c>
      <c r="CN119" s="17">
        <f t="shared" si="100"/>
        <v>19.406691996256662</v>
      </c>
      <c r="CO119" s="17">
        <f t="shared" si="101"/>
        <v>9.8688774867339388E-2</v>
      </c>
    </row>
    <row r="120" spans="24:93" x14ac:dyDescent="0.2">
      <c r="X120" s="21">
        <v>16</v>
      </c>
      <c r="Y120" s="17">
        <f t="shared" si="103"/>
        <v>6.6267874772490784E-2</v>
      </c>
      <c r="Z120" s="17">
        <f t="shared" si="104"/>
        <v>16.626787477249078</v>
      </c>
      <c r="AA120" s="17">
        <f t="shared" si="120"/>
        <v>5.6000000000000098E-2</v>
      </c>
      <c r="AB120" s="17">
        <f t="shared" si="107"/>
        <v>3.5205573595203862E-2</v>
      </c>
      <c r="AC120" s="19">
        <f t="shared" si="108"/>
        <v>2.6569620317030661E-3</v>
      </c>
      <c r="AD120" s="17">
        <f t="shared" si="109"/>
        <v>4.1786344289965636E-3</v>
      </c>
      <c r="AE120" s="17">
        <f t="shared" si="110"/>
        <v>8.5594119904713227E-15</v>
      </c>
      <c r="AF120" s="17">
        <f t="shared" si="111"/>
        <v>5</v>
      </c>
      <c r="AG120" s="17">
        <f t="shared" si="112"/>
        <v>7</v>
      </c>
      <c r="AH120" s="17">
        <f t="shared" si="122"/>
        <v>-5000</v>
      </c>
      <c r="AI120" s="17">
        <f t="shared" si="122"/>
        <v>-5000</v>
      </c>
      <c r="AJ120" s="17">
        <f t="shared" si="122"/>
        <v>-5000</v>
      </c>
      <c r="AK120" s="17">
        <f t="shared" si="122"/>
        <v>-5000</v>
      </c>
      <c r="AL120" s="17">
        <f t="shared" si="122"/>
        <v>5.6000000000000098E-2</v>
      </c>
      <c r="AM120" s="17">
        <f t="shared" si="122"/>
        <v>-5000</v>
      </c>
      <c r="AN120" s="17">
        <f t="shared" si="122"/>
        <v>-5000</v>
      </c>
      <c r="AO120" s="17">
        <v>118</v>
      </c>
      <c r="AP120" s="17">
        <f t="shared" si="113"/>
        <v>14</v>
      </c>
      <c r="AQ120" s="17">
        <f t="shared" si="114"/>
        <v>5</v>
      </c>
      <c r="AR120" s="17">
        <f t="shared" si="115"/>
        <v>13</v>
      </c>
      <c r="AS120" s="17">
        <f t="shared" si="116"/>
        <v>23</v>
      </c>
      <c r="AT120" s="17">
        <f t="shared" si="117"/>
        <v>11</v>
      </c>
      <c r="AU120" s="17">
        <f t="shared" si="118"/>
        <v>27</v>
      </c>
      <c r="AV120" s="17">
        <f t="shared" si="119"/>
        <v>33</v>
      </c>
      <c r="AW120" s="17">
        <f t="shared" si="90"/>
        <v>15.900000000000009</v>
      </c>
      <c r="AX120" s="17" t="e">
        <f t="shared" ca="1" si="91"/>
        <v>#N/A</v>
      </c>
      <c r="AY120" s="17" t="e">
        <f t="shared" ca="1" si="92"/>
        <v>#N/A</v>
      </c>
      <c r="AZ120" s="17" t="e">
        <f t="shared" ca="1" si="93"/>
        <v>#N/A</v>
      </c>
      <c r="BA120" s="17" t="e">
        <f t="shared" ca="1" si="94"/>
        <v>#N/A</v>
      </c>
      <c r="BB120" s="17" t="e">
        <f t="shared" ca="1" si="95"/>
        <v>#N/A</v>
      </c>
      <c r="BC120" s="17" t="e">
        <f t="shared" ca="1" si="96"/>
        <v>#N/A</v>
      </c>
      <c r="BD120" s="17" t="e">
        <f t="shared" ca="1" si="97"/>
        <v>#N/A</v>
      </c>
      <c r="BE120" s="17">
        <v>0</v>
      </c>
      <c r="CK120" s="17">
        <v>117</v>
      </c>
      <c r="CL120" s="17">
        <f t="shared" si="98"/>
        <v>16.669128068252007</v>
      </c>
      <c r="CM120" s="17">
        <f t="shared" si="123"/>
        <v>0.61189716544739958</v>
      </c>
      <c r="CN120" s="17">
        <f t="shared" si="100"/>
        <v>19.641972967364481</v>
      </c>
      <c r="CO120" s="17">
        <f t="shared" si="101"/>
        <v>0.46966717223358112</v>
      </c>
    </row>
    <row r="121" spans="24:93" x14ac:dyDescent="0.2">
      <c r="X121" s="21">
        <v>17</v>
      </c>
      <c r="Y121" s="17">
        <f t="shared" si="103"/>
        <v>7.0412246682140342E-2</v>
      </c>
      <c r="Z121" s="17">
        <f t="shared" si="104"/>
        <v>17.041224668214035</v>
      </c>
      <c r="AA121" s="17">
        <f t="shared" si="120"/>
        <v>5.7333333333333431E-2</v>
      </c>
      <c r="AB121" s="17">
        <f t="shared" si="107"/>
        <v>3.6043084190898037E-2</v>
      </c>
      <c r="AC121" s="19">
        <f t="shared" si="108"/>
        <v>0.7621089872186575</v>
      </c>
      <c r="AD121" s="17">
        <f t="shared" si="109"/>
        <v>2.0906671286939097E-3</v>
      </c>
      <c r="AE121" s="17">
        <f t="shared" si="110"/>
        <v>1.1755141493455018E-2</v>
      </c>
      <c r="AF121" s="17">
        <f t="shared" si="111"/>
        <v>6</v>
      </c>
      <c r="AG121" s="17">
        <f t="shared" si="112"/>
        <v>4</v>
      </c>
      <c r="AH121" s="17">
        <f t="shared" si="122"/>
        <v>-5000</v>
      </c>
      <c r="AI121" s="17">
        <f t="shared" si="122"/>
        <v>-5000</v>
      </c>
      <c r="AJ121" s="17">
        <f t="shared" si="122"/>
        <v>-5000</v>
      </c>
      <c r="AK121" s="17">
        <f t="shared" si="122"/>
        <v>-5000</v>
      </c>
      <c r="AL121" s="17">
        <f t="shared" si="122"/>
        <v>-5000</v>
      </c>
      <c r="AM121" s="17">
        <f t="shared" si="122"/>
        <v>5.7333333333333431E-2</v>
      </c>
      <c r="AN121" s="17">
        <f t="shared" si="122"/>
        <v>-5000</v>
      </c>
      <c r="AO121" s="17">
        <v>119</v>
      </c>
      <c r="AP121" s="17">
        <f t="shared" si="113"/>
        <v>14</v>
      </c>
      <c r="AQ121" s="17">
        <f t="shared" si="114"/>
        <v>5</v>
      </c>
      <c r="AR121" s="17">
        <f t="shared" si="115"/>
        <v>13</v>
      </c>
      <c r="AS121" s="17">
        <f t="shared" si="116"/>
        <v>23</v>
      </c>
      <c r="AT121" s="17">
        <f t="shared" si="117"/>
        <v>43</v>
      </c>
      <c r="AU121" s="17">
        <f t="shared" si="118"/>
        <v>12</v>
      </c>
      <c r="AV121" s="17">
        <f t="shared" si="119"/>
        <v>33</v>
      </c>
      <c r="AW121" s="17">
        <f t="shared" si="90"/>
        <v>16.033333333333342</v>
      </c>
      <c r="AX121" s="17" t="e">
        <f t="shared" ca="1" si="91"/>
        <v>#N/A</v>
      </c>
      <c r="AY121" s="17" t="e">
        <f t="shared" ca="1" si="92"/>
        <v>#N/A</v>
      </c>
      <c r="AZ121" s="17" t="e">
        <f t="shared" ca="1" si="93"/>
        <v>#N/A</v>
      </c>
      <c r="BA121" s="17" t="e">
        <f t="shared" ca="1" si="94"/>
        <v>#N/A</v>
      </c>
      <c r="BB121" s="17" t="e">
        <f t="shared" ca="1" si="95"/>
        <v>#N/A</v>
      </c>
      <c r="BC121" s="17" t="e">
        <f t="shared" ca="1" si="96"/>
        <v>#N/A</v>
      </c>
      <c r="BD121" s="17" t="e">
        <f t="shared" ca="1" si="97"/>
        <v>#N/A</v>
      </c>
      <c r="BE121" s="17">
        <v>0</v>
      </c>
      <c r="CK121" s="17">
        <v>118</v>
      </c>
      <c r="CL121" s="17">
        <f t="shared" si="98"/>
        <v>17.181858487246863</v>
      </c>
      <c r="CM121" s="17">
        <f t="shared" si="123"/>
        <v>0.53502919993566478</v>
      </c>
      <c r="CN121" s="17">
        <f t="shared" si="100"/>
        <v>19.786596536580703</v>
      </c>
      <c r="CO121" s="17">
        <f t="shared" si="101"/>
        <v>0.41344108449837802</v>
      </c>
    </row>
    <row r="122" spans="24:93" x14ac:dyDescent="0.2">
      <c r="X122" s="21">
        <v>18</v>
      </c>
      <c r="Y122" s="17">
        <f t="shared" si="103"/>
        <v>7.4557097339626038E-2</v>
      </c>
      <c r="Z122" s="17">
        <f t="shared" si="104"/>
        <v>17.455709733962603</v>
      </c>
      <c r="AA122" s="17">
        <f t="shared" si="120"/>
        <v>5.8666666666666763E-2</v>
      </c>
      <c r="AB122" s="17">
        <f t="shared" si="107"/>
        <v>3.6880544204783809E-2</v>
      </c>
      <c r="AC122" s="19">
        <f t="shared" si="108"/>
        <v>0.77003629819789277</v>
      </c>
      <c r="AD122" s="17">
        <f t="shared" si="109"/>
        <v>5.8684902125060801E-4</v>
      </c>
      <c r="AE122" s="17">
        <f t="shared" si="110"/>
        <v>6.5587213495343208E-3</v>
      </c>
      <c r="AF122" s="17">
        <f t="shared" si="111"/>
        <v>7</v>
      </c>
      <c r="AG122" s="17">
        <f t="shared" si="112"/>
        <v>5</v>
      </c>
      <c r="AH122" s="17">
        <f t="shared" si="122"/>
        <v>-5000</v>
      </c>
      <c r="AI122" s="17">
        <f t="shared" si="122"/>
        <v>-5000</v>
      </c>
      <c r="AJ122" s="17">
        <f t="shared" si="122"/>
        <v>-5000</v>
      </c>
      <c r="AK122" s="17">
        <f t="shared" si="122"/>
        <v>-5000</v>
      </c>
      <c r="AL122" s="17">
        <f t="shared" si="122"/>
        <v>-5000</v>
      </c>
      <c r="AM122" s="17">
        <f t="shared" si="122"/>
        <v>-5000</v>
      </c>
      <c r="AN122" s="17">
        <f t="shared" si="122"/>
        <v>5.8666666666666763E-2</v>
      </c>
      <c r="AO122" s="17">
        <v>120</v>
      </c>
      <c r="AP122" s="17">
        <f t="shared" si="113"/>
        <v>14</v>
      </c>
      <c r="AQ122" s="17">
        <f t="shared" si="114"/>
        <v>5</v>
      </c>
      <c r="AR122" s="17">
        <f t="shared" si="115"/>
        <v>13</v>
      </c>
      <c r="AS122" s="17">
        <f t="shared" si="116"/>
        <v>23</v>
      </c>
      <c r="AT122" s="17">
        <f t="shared" si="117"/>
        <v>43</v>
      </c>
      <c r="AU122" s="17">
        <f t="shared" si="118"/>
        <v>27</v>
      </c>
      <c r="AV122" s="17">
        <f t="shared" si="119"/>
        <v>11</v>
      </c>
      <c r="AW122" s="17">
        <f t="shared" si="90"/>
        <v>16.166666666666675</v>
      </c>
      <c r="AX122" s="17" t="e">
        <f t="shared" ca="1" si="91"/>
        <v>#N/A</v>
      </c>
      <c r="AY122" s="17" t="e">
        <f t="shared" ca="1" si="92"/>
        <v>#N/A</v>
      </c>
      <c r="AZ122" s="17" t="e">
        <f t="shared" ca="1" si="93"/>
        <v>#N/A</v>
      </c>
      <c r="BA122" s="17" t="e">
        <f t="shared" ca="1" si="94"/>
        <v>#N/A</v>
      </c>
      <c r="BB122" s="17" t="e">
        <f t="shared" ca="1" si="95"/>
        <v>#N/A</v>
      </c>
      <c r="BC122" s="17" t="e">
        <f t="shared" ca="1" si="96"/>
        <v>#N/A</v>
      </c>
      <c r="BD122" s="17" t="e">
        <f t="shared" ca="1" si="97"/>
        <v>#N/A</v>
      </c>
      <c r="BE122" s="17">
        <v>0</v>
      </c>
      <c r="CK122" s="17">
        <v>119</v>
      </c>
      <c r="CL122" s="17">
        <f t="shared" si="98"/>
        <v>17.613529109484663</v>
      </c>
      <c r="CM122" s="17">
        <f t="shared" si="123"/>
        <v>-3.9131453172187948E-2</v>
      </c>
      <c r="CN122" s="17">
        <f t="shared" si="100"/>
        <v>19.840290887743841</v>
      </c>
      <c r="CO122" s="17">
        <f t="shared" si="101"/>
        <v>-3.0434182792774604E-2</v>
      </c>
    </row>
    <row r="123" spans="24:93" x14ac:dyDescent="0.2">
      <c r="X123" s="21">
        <v>19</v>
      </c>
      <c r="Y123" s="17">
        <f t="shared" si="103"/>
        <v>7.8702455087467246E-2</v>
      </c>
      <c r="Z123" s="17">
        <f t="shared" si="104"/>
        <v>17.870245508746724</v>
      </c>
      <c r="AA123" s="17">
        <f t="shared" si="120"/>
        <v>6.0000000000000095E-2</v>
      </c>
      <c r="AB123" s="17">
        <f t="shared" si="107"/>
        <v>3.7717952466864275E-2</v>
      </c>
      <c r="AC123" s="19">
        <f t="shared" si="108"/>
        <v>3.7306459228474359E-3</v>
      </c>
      <c r="AD123" s="17">
        <f t="shared" si="109"/>
        <v>3.4546168514443448E-6</v>
      </c>
      <c r="AE123" s="17">
        <f t="shared" si="110"/>
        <v>1.3431363512822532E-15</v>
      </c>
      <c r="AF123" s="17">
        <f t="shared" si="111"/>
        <v>7</v>
      </c>
      <c r="AG123" s="17">
        <f t="shared" si="112"/>
        <v>7</v>
      </c>
      <c r="AH123" s="17">
        <f t="shared" ref="AH123:AN132" si="124">IF($AF123=AH$2,$AA123,-5000)</f>
        <v>-5000</v>
      </c>
      <c r="AI123" s="17">
        <f t="shared" si="124"/>
        <v>-5000</v>
      </c>
      <c r="AJ123" s="17">
        <f t="shared" si="124"/>
        <v>-5000</v>
      </c>
      <c r="AK123" s="17">
        <f t="shared" si="124"/>
        <v>-5000</v>
      </c>
      <c r="AL123" s="17">
        <f t="shared" si="124"/>
        <v>-5000</v>
      </c>
      <c r="AM123" s="17">
        <f t="shared" si="124"/>
        <v>-5000</v>
      </c>
      <c r="AN123" s="17">
        <f t="shared" si="124"/>
        <v>6.0000000000000095E-2</v>
      </c>
      <c r="AO123" s="17">
        <v>121</v>
      </c>
      <c r="AP123" s="17">
        <f t="shared" si="113"/>
        <v>14</v>
      </c>
      <c r="AQ123" s="17">
        <f t="shared" si="114"/>
        <v>5</v>
      </c>
      <c r="AR123" s="17">
        <f t="shared" si="115"/>
        <v>13</v>
      </c>
      <c r="AS123" s="17">
        <f t="shared" si="116"/>
        <v>23</v>
      </c>
      <c r="AT123" s="17">
        <f t="shared" si="117"/>
        <v>43</v>
      </c>
      <c r="AU123" s="17">
        <f t="shared" si="118"/>
        <v>27</v>
      </c>
      <c r="AV123" s="17">
        <f t="shared" si="119"/>
        <v>10</v>
      </c>
      <c r="AW123" s="17">
        <f t="shared" si="90"/>
        <v>16.300000000000011</v>
      </c>
      <c r="AX123" s="17" t="e">
        <f t="shared" ca="1" si="91"/>
        <v>#N/A</v>
      </c>
      <c r="AY123" s="17" t="e">
        <f t="shared" ca="1" si="92"/>
        <v>#N/A</v>
      </c>
      <c r="AZ123" s="17" t="e">
        <f t="shared" ca="1" si="93"/>
        <v>#N/A</v>
      </c>
      <c r="BA123" s="17" t="e">
        <f t="shared" ca="1" si="94"/>
        <v>#N/A</v>
      </c>
      <c r="BB123" s="17" t="e">
        <f t="shared" ca="1" si="95"/>
        <v>#N/A</v>
      </c>
      <c r="BC123" s="17" t="e">
        <f t="shared" ca="1" si="96"/>
        <v>#N/A</v>
      </c>
      <c r="BD123" s="17" t="e">
        <f t="shared" ca="1" si="97"/>
        <v>#N/A</v>
      </c>
      <c r="BE123" s="17">
        <v>0</v>
      </c>
      <c r="CK123" s="17">
        <v>120</v>
      </c>
      <c r="CL123" s="17">
        <f t="shared" si="98"/>
        <v>17.958426167202379</v>
      </c>
      <c r="CM123" s="17">
        <f t="shared" si="123"/>
        <v>-0.58614901621400306</v>
      </c>
      <c r="CN123" s="17">
        <f t="shared" si="100"/>
        <v>19.804349554509692</v>
      </c>
      <c r="CO123" s="17">
        <f t="shared" si="101"/>
        <v>-0.45869718622912614</v>
      </c>
    </row>
    <row r="124" spans="24:93" x14ac:dyDescent="0.2">
      <c r="X124" s="21">
        <v>20</v>
      </c>
      <c r="Y124" s="17">
        <f t="shared" si="103"/>
        <v>8.2848348299315117E-2</v>
      </c>
      <c r="Z124" s="17">
        <f t="shared" si="104"/>
        <v>18.284834829931512</v>
      </c>
      <c r="AA124" s="17">
        <f t="shared" si="120"/>
        <v>6.1333333333333427E-2</v>
      </c>
      <c r="AB124" s="17">
        <f t="shared" si="107"/>
        <v>3.8555307807577432E-2</v>
      </c>
      <c r="AC124" s="19">
        <f t="shared" si="108"/>
        <v>0.66006359948710147</v>
      </c>
      <c r="AD124" s="17">
        <f t="shared" si="109"/>
        <v>3.8708714239895693E-4</v>
      </c>
      <c r="AE124" s="17">
        <f t="shared" si="110"/>
        <v>2.4650928945356672E-3</v>
      </c>
      <c r="AF124" s="17">
        <f t="shared" si="111"/>
        <v>7</v>
      </c>
      <c r="AG124" s="17">
        <f t="shared" si="112"/>
        <v>5</v>
      </c>
      <c r="AH124" s="17">
        <f t="shared" si="124"/>
        <v>-5000</v>
      </c>
      <c r="AI124" s="17">
        <f t="shared" si="124"/>
        <v>-5000</v>
      </c>
      <c r="AJ124" s="17">
        <f t="shared" si="124"/>
        <v>-5000</v>
      </c>
      <c r="AK124" s="17">
        <f t="shared" si="124"/>
        <v>-5000</v>
      </c>
      <c r="AL124" s="17">
        <f t="shared" si="124"/>
        <v>-5000</v>
      </c>
      <c r="AM124" s="17">
        <f t="shared" si="124"/>
        <v>-5000</v>
      </c>
      <c r="AN124" s="17">
        <f t="shared" si="124"/>
        <v>6.1333333333333427E-2</v>
      </c>
      <c r="AO124" s="17">
        <v>122</v>
      </c>
      <c r="AP124" s="17">
        <f t="shared" si="113"/>
        <v>14</v>
      </c>
      <c r="AQ124" s="17">
        <f t="shared" si="114"/>
        <v>5</v>
      </c>
      <c r="AR124" s="17">
        <f t="shared" si="115"/>
        <v>13</v>
      </c>
      <c r="AS124" s="17">
        <f t="shared" si="116"/>
        <v>23</v>
      </c>
      <c r="AT124" s="17">
        <f t="shared" si="117"/>
        <v>43</v>
      </c>
      <c r="AU124" s="17">
        <f t="shared" si="118"/>
        <v>27</v>
      </c>
      <c r="AV124" s="17">
        <f t="shared" si="119"/>
        <v>9</v>
      </c>
      <c r="AW124" s="17">
        <f t="shared" si="90"/>
        <v>16.433333333333344</v>
      </c>
      <c r="AX124" s="17" t="e">
        <f t="shared" ca="1" si="91"/>
        <v>#N/A</v>
      </c>
      <c r="AY124" s="17" t="e">
        <f t="shared" ca="1" si="92"/>
        <v>#N/A</v>
      </c>
      <c r="AZ124" s="17" t="e">
        <f t="shared" ca="1" si="93"/>
        <v>#N/A</v>
      </c>
      <c r="BA124" s="17" t="e">
        <f t="shared" ca="1" si="94"/>
        <v>#N/A</v>
      </c>
      <c r="BB124" s="17" t="e">
        <f t="shared" ca="1" si="95"/>
        <v>#N/A</v>
      </c>
      <c r="BC124" s="17" t="e">
        <f t="shared" ca="1" si="96"/>
        <v>#N/A</v>
      </c>
      <c r="BD124" s="17" t="e">
        <f t="shared" ca="1" si="97"/>
        <v>#N/A</v>
      </c>
      <c r="BE124" s="17">
        <v>0</v>
      </c>
      <c r="CK124" s="17">
        <v>121</v>
      </c>
      <c r="CL124" s="17">
        <f t="shared" si="98"/>
        <v>18.212592109368178</v>
      </c>
      <c r="CM124" s="17">
        <f t="shared" si="123"/>
        <v>-0.59844766662466575</v>
      </c>
      <c r="CN124" s="17">
        <f t="shared" si="100"/>
        <v>19.6815199557368</v>
      </c>
      <c r="CO124" s="17">
        <f t="shared" si="101"/>
        <v>-0.47110368699151528</v>
      </c>
    </row>
    <row r="125" spans="24:93" x14ac:dyDescent="0.2">
      <c r="X125" s="21">
        <v>21</v>
      </c>
      <c r="Y125" s="17">
        <f t="shared" si="103"/>
        <v>8.6994805381716639E-2</v>
      </c>
      <c r="Z125" s="17">
        <f t="shared" si="104"/>
        <v>18.699480538171663</v>
      </c>
      <c r="AA125" s="17">
        <f t="shared" si="120"/>
        <v>6.2666666666666759E-2</v>
      </c>
      <c r="AB125" s="17">
        <f t="shared" si="107"/>
        <v>3.9392609057805984E-2</v>
      </c>
      <c r="AC125" s="19">
        <f t="shared" si="108"/>
        <v>0.85764197327235581</v>
      </c>
      <c r="AD125" s="17">
        <f t="shared" si="109"/>
        <v>1.5061318617008122E-3</v>
      </c>
      <c r="AE125" s="17">
        <f t="shared" si="110"/>
        <v>1.8007840480488903E-2</v>
      </c>
      <c r="AF125" s="17">
        <f t="shared" si="111"/>
        <v>6</v>
      </c>
      <c r="AG125" s="17">
        <f t="shared" si="112"/>
        <v>4</v>
      </c>
      <c r="AH125" s="17">
        <f t="shared" si="124"/>
        <v>-5000</v>
      </c>
      <c r="AI125" s="17">
        <f t="shared" si="124"/>
        <v>-5000</v>
      </c>
      <c r="AJ125" s="17">
        <f t="shared" si="124"/>
        <v>-5000</v>
      </c>
      <c r="AK125" s="17">
        <f t="shared" si="124"/>
        <v>-5000</v>
      </c>
      <c r="AL125" s="17">
        <f t="shared" si="124"/>
        <v>-5000</v>
      </c>
      <c r="AM125" s="17">
        <f t="shared" si="124"/>
        <v>6.2666666666666759E-2</v>
      </c>
      <c r="AN125" s="17">
        <f t="shared" si="124"/>
        <v>-5000</v>
      </c>
      <c r="AO125" s="17">
        <v>123</v>
      </c>
      <c r="AP125" s="17">
        <f t="shared" si="113"/>
        <v>14</v>
      </c>
      <c r="AQ125" s="17">
        <f t="shared" si="114"/>
        <v>5</v>
      </c>
      <c r="AR125" s="17">
        <f t="shared" si="115"/>
        <v>13</v>
      </c>
      <c r="AS125" s="17">
        <f t="shared" si="116"/>
        <v>23</v>
      </c>
      <c r="AT125" s="17">
        <f t="shared" si="117"/>
        <v>43</v>
      </c>
      <c r="AU125" s="17">
        <f t="shared" si="118"/>
        <v>11</v>
      </c>
      <c r="AV125" s="17">
        <f t="shared" si="119"/>
        <v>33</v>
      </c>
      <c r="AW125" s="17">
        <f t="shared" si="90"/>
        <v>16.566666666666677</v>
      </c>
      <c r="AX125" s="17" t="e">
        <f t="shared" ca="1" si="91"/>
        <v>#N/A</v>
      </c>
      <c r="AY125" s="17" t="e">
        <f t="shared" ca="1" si="92"/>
        <v>#N/A</v>
      </c>
      <c r="AZ125" s="17" t="e">
        <f t="shared" ca="1" si="93"/>
        <v>#N/A</v>
      </c>
      <c r="BA125" s="17" t="e">
        <f t="shared" ca="1" si="94"/>
        <v>#N/A</v>
      </c>
      <c r="BB125" s="17" t="e">
        <f t="shared" ca="1" si="95"/>
        <v>#N/A</v>
      </c>
      <c r="BC125" s="17" t="e">
        <f t="shared" ca="1" si="96"/>
        <v>#N/A</v>
      </c>
      <c r="BD125" s="17" t="e">
        <f t="shared" ca="1" si="97"/>
        <v>#N/A</v>
      </c>
      <c r="BE125" s="17">
        <v>0</v>
      </c>
      <c r="CK125" s="17">
        <v>122</v>
      </c>
      <c r="CL125" s="17">
        <f t="shared" si="98"/>
        <v>18.373797831151538</v>
      </c>
      <c r="CM125" s="17">
        <f t="shared" si="123"/>
        <v>-5.6517904406638127E-2</v>
      </c>
      <c r="CN125" s="17">
        <f t="shared" si="100"/>
        <v>19.475875077624814</v>
      </c>
      <c r="CO125" s="17">
        <f t="shared" si="101"/>
        <v>-4.4745060846986581E-2</v>
      </c>
    </row>
    <row r="126" spans="24:93" x14ac:dyDescent="0.2">
      <c r="X126" s="21">
        <v>22</v>
      </c>
      <c r="Y126" s="17">
        <f t="shared" si="103"/>
        <v>9.1141854775884185E-2</v>
      </c>
      <c r="Z126" s="17">
        <f t="shared" si="104"/>
        <v>19.114185477588418</v>
      </c>
      <c r="AA126" s="17">
        <f t="shared" si="120"/>
        <v>6.4000000000000098E-2</v>
      </c>
      <c r="AB126" s="17">
        <f t="shared" si="107"/>
        <v>4.0229855048887014E-2</v>
      </c>
      <c r="AC126" s="19">
        <f t="shared" si="108"/>
        <v>3.0198524642760786E-2</v>
      </c>
      <c r="AD126" s="17">
        <f t="shared" si="109"/>
        <v>2.9399855396425234E-3</v>
      </c>
      <c r="AE126" s="17">
        <f t="shared" si="110"/>
        <v>1.3617620490646334E-9</v>
      </c>
      <c r="AF126" s="17">
        <f t="shared" si="111"/>
        <v>5</v>
      </c>
      <c r="AG126" s="17">
        <f t="shared" si="112"/>
        <v>7</v>
      </c>
      <c r="AH126" s="17">
        <f t="shared" si="124"/>
        <v>-5000</v>
      </c>
      <c r="AI126" s="17">
        <f t="shared" si="124"/>
        <v>-5000</v>
      </c>
      <c r="AJ126" s="17">
        <f t="shared" si="124"/>
        <v>-5000</v>
      </c>
      <c r="AK126" s="17">
        <f t="shared" si="124"/>
        <v>-5000</v>
      </c>
      <c r="AL126" s="17">
        <f t="shared" si="124"/>
        <v>6.4000000000000098E-2</v>
      </c>
      <c r="AM126" s="17">
        <f t="shared" si="124"/>
        <v>-5000</v>
      </c>
      <c r="AN126" s="17">
        <f t="shared" si="124"/>
        <v>-5000</v>
      </c>
      <c r="AO126" s="17">
        <v>124</v>
      </c>
      <c r="AP126" s="17">
        <f t="shared" si="113"/>
        <v>14</v>
      </c>
      <c r="AQ126" s="17">
        <f t="shared" si="114"/>
        <v>5</v>
      </c>
      <c r="AR126" s="17">
        <f t="shared" si="115"/>
        <v>13</v>
      </c>
      <c r="AS126" s="17">
        <f t="shared" si="116"/>
        <v>23</v>
      </c>
      <c r="AT126" s="17">
        <f t="shared" si="117"/>
        <v>10</v>
      </c>
      <c r="AU126" s="17">
        <f t="shared" si="118"/>
        <v>27</v>
      </c>
      <c r="AV126" s="17">
        <f t="shared" si="119"/>
        <v>33</v>
      </c>
      <c r="AW126" s="17">
        <f t="shared" si="90"/>
        <v>16.70000000000001</v>
      </c>
      <c r="AX126" s="17" t="e">
        <f t="shared" ca="1" si="91"/>
        <v>#N/A</v>
      </c>
      <c r="AY126" s="17" t="e">
        <f t="shared" ca="1" si="92"/>
        <v>#N/A</v>
      </c>
      <c r="AZ126" s="17" t="e">
        <f t="shared" ca="1" si="93"/>
        <v>#N/A</v>
      </c>
      <c r="BA126" s="17" t="e">
        <f t="shared" ca="1" si="94"/>
        <v>#N/A</v>
      </c>
      <c r="BB126" s="17" t="e">
        <f t="shared" ca="1" si="95"/>
        <v>#N/A</v>
      </c>
      <c r="BC126" s="17" t="e">
        <f t="shared" ca="1" si="96"/>
        <v>#N/A</v>
      </c>
      <c r="BD126" s="17" t="e">
        <f t="shared" ca="1" si="97"/>
        <v>#N/A</v>
      </c>
      <c r="BE126" s="17">
        <v>0</v>
      </c>
      <c r="CK126" s="17">
        <v>123</v>
      </c>
      <c r="CL126" s="17">
        <f t="shared" si="98"/>
        <v>18.441485593651155</v>
      </c>
      <c r="CM126" s="17">
        <f t="shared" si="123"/>
        <v>0.54561624129228725</v>
      </c>
      <c r="CN126" s="17">
        <f t="shared" si="100"/>
        <v>19.192671993735278</v>
      </c>
      <c r="CO126" s="17">
        <f t="shared" si="101"/>
        <v>0.43432768648744724</v>
      </c>
    </row>
    <row r="127" spans="24:93" x14ac:dyDescent="0.2">
      <c r="X127" s="21">
        <v>23</v>
      </c>
      <c r="Y127" s="17">
        <f t="shared" si="103"/>
        <v>9.5289524959471142E-2</v>
      </c>
      <c r="Z127" s="17">
        <f t="shared" si="104"/>
        <v>19.528952495947117</v>
      </c>
      <c r="AA127" s="17">
        <f t="shared" si="120"/>
        <v>6.5333333333333438E-2</v>
      </c>
      <c r="AB127" s="17">
        <f t="shared" si="107"/>
        <v>4.1067044612621756E-2</v>
      </c>
      <c r="AC127" s="19">
        <f t="shared" si="108"/>
        <v>0.54900640216577412</v>
      </c>
      <c r="AD127" s="17">
        <f t="shared" si="109"/>
        <v>4.2144525563105745E-3</v>
      </c>
      <c r="AE127" s="17">
        <f t="shared" si="110"/>
        <v>3.2378567398773195E-3</v>
      </c>
      <c r="AF127" s="17">
        <f t="shared" si="111"/>
        <v>5</v>
      </c>
      <c r="AG127" s="17">
        <f t="shared" si="112"/>
        <v>5</v>
      </c>
      <c r="AH127" s="17">
        <f t="shared" si="124"/>
        <v>-5000</v>
      </c>
      <c r="AI127" s="17">
        <f t="shared" si="124"/>
        <v>-5000</v>
      </c>
      <c r="AJ127" s="17">
        <f t="shared" si="124"/>
        <v>-5000</v>
      </c>
      <c r="AK127" s="17">
        <f t="shared" si="124"/>
        <v>-5000</v>
      </c>
      <c r="AL127" s="17">
        <f t="shared" si="124"/>
        <v>6.5333333333333438E-2</v>
      </c>
      <c r="AM127" s="17">
        <f t="shared" si="124"/>
        <v>-5000</v>
      </c>
      <c r="AN127" s="17">
        <f t="shared" si="124"/>
        <v>-5000</v>
      </c>
      <c r="AO127" s="17">
        <v>125</v>
      </c>
      <c r="AP127" s="17">
        <f t="shared" si="113"/>
        <v>14</v>
      </c>
      <c r="AQ127" s="17">
        <f t="shared" si="114"/>
        <v>5</v>
      </c>
      <c r="AR127" s="17">
        <f t="shared" si="115"/>
        <v>13</v>
      </c>
      <c r="AS127" s="17">
        <f t="shared" si="116"/>
        <v>23</v>
      </c>
      <c r="AT127" s="17">
        <f t="shared" si="117"/>
        <v>9</v>
      </c>
      <c r="AU127" s="17">
        <f t="shared" si="118"/>
        <v>27</v>
      </c>
      <c r="AV127" s="17">
        <f t="shared" si="119"/>
        <v>33</v>
      </c>
      <c r="AW127" s="17">
        <f t="shared" si="90"/>
        <v>16.833333333333346</v>
      </c>
      <c r="AX127" s="17" t="e">
        <f t="shared" ca="1" si="91"/>
        <v>#N/A</v>
      </c>
      <c r="AY127" s="17" t="e">
        <f t="shared" ca="1" si="92"/>
        <v>#N/A</v>
      </c>
      <c r="AZ127" s="17" t="e">
        <f t="shared" ca="1" si="93"/>
        <v>#N/A</v>
      </c>
      <c r="BA127" s="17" t="e">
        <f t="shared" ca="1" si="94"/>
        <v>#N/A</v>
      </c>
      <c r="BB127" s="17" t="e">
        <f t="shared" ca="1" si="95"/>
        <v>#N/A</v>
      </c>
      <c r="BC127" s="17" t="e">
        <f t="shared" ca="1" si="96"/>
        <v>#N/A</v>
      </c>
      <c r="BD127" s="17" t="e">
        <f t="shared" ca="1" si="97"/>
        <v>#N/A</v>
      </c>
      <c r="BE127" s="17">
        <v>0</v>
      </c>
      <c r="CK127" s="17">
        <v>124</v>
      </c>
      <c r="CL127" s="17">
        <f t="shared" si="98"/>
        <v>18.416686331163334</v>
      </c>
      <c r="CM127" s="17">
        <f t="shared" si="123"/>
        <v>0.65098119490863682</v>
      </c>
      <c r="CN127" s="17">
        <f t="shared" si="100"/>
        <v>18.838200741360964</v>
      </c>
      <c r="CO127" s="17">
        <f t="shared" si="101"/>
        <v>0.52092816085898264</v>
      </c>
    </row>
    <row r="128" spans="24:93" x14ac:dyDescent="0.2">
      <c r="X128" s="21">
        <v>24</v>
      </c>
      <c r="Y128" s="17">
        <f t="shared" si="103"/>
        <v>9.9437844448353643E-2</v>
      </c>
      <c r="Z128" s="17">
        <f t="shared" si="104"/>
        <v>19.943784444835366</v>
      </c>
      <c r="AA128" s="17">
        <f t="shared" si="120"/>
        <v>6.6666666666666777E-2</v>
      </c>
      <c r="AB128" s="17">
        <f t="shared" si="107"/>
        <v>4.1904176581285278E-2</v>
      </c>
      <c r="AC128" s="19">
        <f t="shared" si="108"/>
        <v>0.92744423710025614</v>
      </c>
      <c r="AD128" s="17">
        <f t="shared" si="109"/>
        <v>4.9413369764641727E-3</v>
      </c>
      <c r="AE128" s="17">
        <f t="shared" si="110"/>
        <v>4.8234887588498428E-2</v>
      </c>
      <c r="AF128" s="17">
        <f t="shared" si="111"/>
        <v>5</v>
      </c>
      <c r="AG128" s="17">
        <f t="shared" si="112"/>
        <v>3</v>
      </c>
      <c r="AH128" s="17">
        <f t="shared" si="124"/>
        <v>-5000</v>
      </c>
      <c r="AI128" s="17">
        <f t="shared" si="124"/>
        <v>-5000</v>
      </c>
      <c r="AJ128" s="17">
        <f t="shared" si="124"/>
        <v>-5000</v>
      </c>
      <c r="AK128" s="17">
        <f t="shared" si="124"/>
        <v>-5000</v>
      </c>
      <c r="AL128" s="17">
        <f t="shared" si="124"/>
        <v>6.6666666666666777E-2</v>
      </c>
      <c r="AM128" s="17">
        <f t="shared" si="124"/>
        <v>-5000</v>
      </c>
      <c r="AN128" s="17">
        <f t="shared" si="124"/>
        <v>-5000</v>
      </c>
      <c r="AO128" s="17">
        <v>126</v>
      </c>
      <c r="AP128" s="17">
        <f t="shared" si="113"/>
        <v>14</v>
      </c>
      <c r="AQ128" s="17">
        <f t="shared" si="114"/>
        <v>5</v>
      </c>
      <c r="AR128" s="17">
        <f t="shared" si="115"/>
        <v>13</v>
      </c>
      <c r="AS128" s="17">
        <f t="shared" si="116"/>
        <v>23</v>
      </c>
      <c r="AT128" s="17">
        <f t="shared" si="117"/>
        <v>8</v>
      </c>
      <c r="AU128" s="17">
        <f t="shared" si="118"/>
        <v>27</v>
      </c>
      <c r="AV128" s="17">
        <f t="shared" si="119"/>
        <v>33</v>
      </c>
      <c r="AW128" s="17">
        <f t="shared" si="90"/>
        <v>16.966666666666679</v>
      </c>
      <c r="AX128" s="17" t="e">
        <f t="shared" ca="1" si="91"/>
        <v>#N/A</v>
      </c>
      <c r="AY128" s="17" t="e">
        <f t="shared" ca="1" si="92"/>
        <v>#N/A</v>
      </c>
      <c r="AZ128" s="17" t="e">
        <f t="shared" ca="1" si="93"/>
        <v>#N/A</v>
      </c>
      <c r="BA128" s="17" t="e">
        <f t="shared" ca="1" si="94"/>
        <v>#N/A</v>
      </c>
      <c r="BB128" s="17" t="e">
        <f t="shared" ca="1" si="95"/>
        <v>#N/A</v>
      </c>
      <c r="BC128" s="17" t="e">
        <f t="shared" ca="1" si="96"/>
        <v>#N/A</v>
      </c>
      <c r="BD128" s="17" t="e">
        <f t="shared" ca="1" si="97"/>
        <v>#N/A</v>
      </c>
      <c r="BE128" s="17">
        <v>0</v>
      </c>
      <c r="CK128" s="17">
        <v>125</v>
      </c>
      <c r="CL128" s="17">
        <f t="shared" si="98"/>
        <v>18.301915100993362</v>
      </c>
      <c r="CM128" s="17">
        <f t="shared" si="123"/>
        <v>0.15510178512560452</v>
      </c>
      <c r="CN128" s="17">
        <f t="shared" si="100"/>
        <v>18.419626862460344</v>
      </c>
      <c r="CO128" s="17">
        <f t="shared" si="101"/>
        <v>0.12474366064927181</v>
      </c>
    </row>
    <row r="129" spans="23:93" x14ac:dyDescent="0.2">
      <c r="X129" s="21">
        <v>25</v>
      </c>
      <c r="Y129" s="17">
        <f t="shared" si="103"/>
        <v>0.10358684179841901</v>
      </c>
      <c r="Z129" s="17">
        <f t="shared" si="104"/>
        <v>20.358684179841902</v>
      </c>
      <c r="AA129" s="17">
        <f t="shared" si="120"/>
        <v>6.8000000000000116E-2</v>
      </c>
      <c r="AB129" s="17">
        <f t="shared" si="107"/>
        <v>4.2741249787636229E-2</v>
      </c>
      <c r="AC129" s="19">
        <f t="shared" si="108"/>
        <v>8.129204848193812E-2</v>
      </c>
      <c r="AD129" s="17">
        <f t="shared" si="109"/>
        <v>4.9224445563402107E-3</v>
      </c>
      <c r="AE129" s="17">
        <f t="shared" si="110"/>
        <v>2.4907535276337614E-7</v>
      </c>
      <c r="AF129" s="17">
        <f t="shared" si="111"/>
        <v>5</v>
      </c>
      <c r="AG129" s="17">
        <f t="shared" si="112"/>
        <v>7</v>
      </c>
      <c r="AH129" s="17">
        <f t="shared" si="124"/>
        <v>-5000</v>
      </c>
      <c r="AI129" s="17">
        <f t="shared" si="124"/>
        <v>-5000</v>
      </c>
      <c r="AJ129" s="17">
        <f t="shared" si="124"/>
        <v>-5000</v>
      </c>
      <c r="AK129" s="17">
        <f t="shared" si="124"/>
        <v>-5000</v>
      </c>
      <c r="AL129" s="17">
        <f t="shared" si="124"/>
        <v>6.8000000000000116E-2</v>
      </c>
      <c r="AM129" s="17">
        <f t="shared" si="124"/>
        <v>-5000</v>
      </c>
      <c r="AN129" s="17">
        <f t="shared" si="124"/>
        <v>-5000</v>
      </c>
      <c r="AO129" s="17">
        <v>127</v>
      </c>
      <c r="AP129" s="17">
        <f t="shared" si="113"/>
        <v>14</v>
      </c>
      <c r="AQ129" s="17">
        <f t="shared" si="114"/>
        <v>5</v>
      </c>
      <c r="AR129" s="17">
        <f t="shared" si="115"/>
        <v>13</v>
      </c>
      <c r="AS129" s="17">
        <f t="shared" si="116"/>
        <v>23</v>
      </c>
      <c r="AT129" s="17">
        <f t="shared" si="117"/>
        <v>7</v>
      </c>
      <c r="AU129" s="17">
        <f t="shared" si="118"/>
        <v>27</v>
      </c>
      <c r="AV129" s="17">
        <f t="shared" si="119"/>
        <v>33</v>
      </c>
      <c r="AW129" s="17">
        <f t="shared" si="90"/>
        <v>17.100000000000012</v>
      </c>
      <c r="AX129" s="17" t="e">
        <f t="shared" ca="1" si="91"/>
        <v>#N/A</v>
      </c>
      <c r="AY129" s="17" t="e">
        <f t="shared" ca="1" si="92"/>
        <v>#N/A</v>
      </c>
      <c r="AZ129" s="17" t="e">
        <f t="shared" ca="1" si="93"/>
        <v>#N/A</v>
      </c>
      <c r="BA129" s="17" t="e">
        <f t="shared" ca="1" si="94"/>
        <v>#N/A</v>
      </c>
      <c r="BB129" s="17" t="e">
        <f t="shared" ca="1" si="95"/>
        <v>#N/A</v>
      </c>
      <c r="BC129" s="17" t="e">
        <f t="shared" ca="1" si="96"/>
        <v>#N/A</v>
      </c>
      <c r="BD129" s="17" t="e">
        <f t="shared" ca="1" si="97"/>
        <v>#N/A</v>
      </c>
      <c r="BE129" s="17">
        <v>0</v>
      </c>
      <c r="CK129" s="17">
        <v>126</v>
      </c>
      <c r="CL129" s="17">
        <f t="shared" si="98"/>
        <v>18.101048414138425</v>
      </c>
      <c r="CM129" s="17">
        <f t="shared" si="123"/>
        <v>-0.49092318751470726</v>
      </c>
      <c r="CN129" s="17">
        <f t="shared" si="100"/>
        <v>17.944830678454608</v>
      </c>
      <c r="CO129" s="17">
        <f t="shared" si="101"/>
        <v>-0.39675774639263178</v>
      </c>
    </row>
    <row r="130" spans="23:93" x14ac:dyDescent="0.2">
      <c r="X130" s="21">
        <v>26</v>
      </c>
      <c r="Y130" s="17">
        <f t="shared" si="103"/>
        <v>0.10773654560736089</v>
      </c>
      <c r="Z130" s="17">
        <f t="shared" si="104"/>
        <v>20.773654560736091</v>
      </c>
      <c r="AA130" s="17">
        <f t="shared" si="120"/>
        <v>6.9333333333333455E-2</v>
      </c>
      <c r="AB130" s="17">
        <f t="shared" si="107"/>
        <v>4.3578263064926494E-2</v>
      </c>
      <c r="AC130" s="19">
        <f t="shared" si="108"/>
        <v>0.43449021145539551</v>
      </c>
      <c r="AD130" s="17">
        <f t="shared" si="109"/>
        <v>4.1913551010004648E-3</v>
      </c>
      <c r="AE130" s="17">
        <f t="shared" si="110"/>
        <v>1.0024834514151923E-3</v>
      </c>
      <c r="AF130" s="17">
        <f t="shared" si="111"/>
        <v>5</v>
      </c>
      <c r="AG130" s="17">
        <f t="shared" si="112"/>
        <v>6</v>
      </c>
      <c r="AH130" s="17">
        <f t="shared" si="124"/>
        <v>-5000</v>
      </c>
      <c r="AI130" s="17">
        <f t="shared" si="124"/>
        <v>-5000</v>
      </c>
      <c r="AJ130" s="17">
        <f t="shared" si="124"/>
        <v>-5000</v>
      </c>
      <c r="AK130" s="17">
        <f t="shared" si="124"/>
        <v>-5000</v>
      </c>
      <c r="AL130" s="17">
        <f t="shared" si="124"/>
        <v>6.9333333333333455E-2</v>
      </c>
      <c r="AM130" s="17">
        <f t="shared" si="124"/>
        <v>-5000</v>
      </c>
      <c r="AN130" s="17">
        <f t="shared" si="124"/>
        <v>-5000</v>
      </c>
      <c r="AO130" s="17">
        <v>128</v>
      </c>
      <c r="AP130" s="17">
        <f t="shared" si="113"/>
        <v>14</v>
      </c>
      <c r="AQ130" s="17">
        <f t="shared" si="114"/>
        <v>5</v>
      </c>
      <c r="AR130" s="17">
        <f t="shared" si="115"/>
        <v>13</v>
      </c>
      <c r="AS130" s="17">
        <f t="shared" si="116"/>
        <v>23</v>
      </c>
      <c r="AT130" s="17">
        <f t="shared" si="117"/>
        <v>6</v>
      </c>
      <c r="AU130" s="17">
        <f t="shared" si="118"/>
        <v>27</v>
      </c>
      <c r="AV130" s="17">
        <f t="shared" si="119"/>
        <v>33</v>
      </c>
      <c r="AW130" s="17">
        <f t="shared" si="90"/>
        <v>17.233333333333345</v>
      </c>
      <c r="AX130" s="17" t="e">
        <f t="shared" ca="1" si="91"/>
        <v>#N/A</v>
      </c>
      <c r="AY130" s="17" t="e">
        <f t="shared" ca="1" si="92"/>
        <v>#N/A</v>
      </c>
      <c r="AZ130" s="17" t="e">
        <f t="shared" ca="1" si="93"/>
        <v>#N/A</v>
      </c>
      <c r="BA130" s="17" t="e">
        <f t="shared" ca="1" si="94"/>
        <v>#N/A</v>
      </c>
      <c r="BB130" s="17" t="e">
        <f t="shared" ca="1" si="95"/>
        <v>#N/A</v>
      </c>
      <c r="BC130" s="17" t="e">
        <f t="shared" ca="1" si="96"/>
        <v>#N/A</v>
      </c>
      <c r="BD130" s="17" t="e">
        <f t="shared" ca="1" si="97"/>
        <v>#N/A</v>
      </c>
      <c r="BE130" s="17">
        <v>0</v>
      </c>
      <c r="CK130" s="17">
        <v>127</v>
      </c>
      <c r="CL130" s="17">
        <f t="shared" si="98"/>
        <v>17.819187105084435</v>
      </c>
      <c r="CM130" s="17">
        <f t="shared" si="123"/>
        <v>-0.69095520278905376</v>
      </c>
      <c r="CN130" s="17">
        <f t="shared" si="100"/>
        <v>17.422246108579639</v>
      </c>
      <c r="CO130" s="17">
        <f t="shared" si="101"/>
        <v>-0.56104053781407748</v>
      </c>
    </row>
    <row r="131" spans="23:93" x14ac:dyDescent="0.2">
      <c r="X131" s="21">
        <v>27</v>
      </c>
      <c r="Y131" s="17">
        <f t="shared" si="103"/>
        <v>0.11188698451648184</v>
      </c>
      <c r="Z131" s="17">
        <f t="shared" si="104"/>
        <v>21.188698451648186</v>
      </c>
      <c r="AA131" s="17">
        <f t="shared" si="120"/>
        <v>7.0666666666666794E-2</v>
      </c>
      <c r="AB131" s="17">
        <f t="shared" ref="AB131:AB153" si="125">ATAN(AA131/$Y$14)</f>
        <v>4.4415215246910916E-2</v>
      </c>
      <c r="AC131" s="19">
        <f t="shared" ref="AC131:AC153" si="126">(COS(PI()*Y$13/Y$15*SIN(AB131)))^2</f>
        <v>0.97536058905798539</v>
      </c>
      <c r="AD131" s="17">
        <f t="shared" ref="AD131:AD153" si="127">(SIN(PI()*Y$12/Y$15*SIN(AB131)))^2/(PI()*Y$12/Y$15*SIN(AB131))^2</f>
        <v>2.9859285951188137E-3</v>
      </c>
      <c r="AE131" s="17">
        <f t="shared" ref="AE131:AE153" si="128">(AC131*AD131^AD$1)^AE$1</f>
        <v>4.8235382338534909E-2</v>
      </c>
      <c r="AF131" s="17">
        <f t="shared" ref="AF131:AF153" si="129">VLOOKUP(AD131,X$35:Y$41,2,1)</f>
        <v>5</v>
      </c>
      <c r="AG131" s="17">
        <f t="shared" ref="AG131:AG153" si="130">VLOOKUP(AE131,X$35:Y$41,2,1)</f>
        <v>3</v>
      </c>
      <c r="AH131" s="17">
        <f t="shared" si="124"/>
        <v>-5000</v>
      </c>
      <c r="AI131" s="17">
        <f t="shared" si="124"/>
        <v>-5000</v>
      </c>
      <c r="AJ131" s="17">
        <f t="shared" si="124"/>
        <v>-5000</v>
      </c>
      <c r="AK131" s="17">
        <f t="shared" si="124"/>
        <v>-5000</v>
      </c>
      <c r="AL131" s="17">
        <f t="shared" si="124"/>
        <v>7.0666666666666794E-2</v>
      </c>
      <c r="AM131" s="17">
        <f t="shared" si="124"/>
        <v>-5000</v>
      </c>
      <c r="AN131" s="17">
        <f t="shared" si="124"/>
        <v>-5000</v>
      </c>
      <c r="AO131" s="17">
        <v>129</v>
      </c>
      <c r="AP131" s="17">
        <f t="shared" ref="AP131:AP153" si="131">RANK(AH131,AH$3:AH$153)</f>
        <v>14</v>
      </c>
      <c r="AQ131" s="17">
        <f t="shared" ref="AQ131:AQ153" si="132">RANK(AI131,AI$3:AI$153)</f>
        <v>5</v>
      </c>
      <c r="AR131" s="17">
        <f t="shared" ref="AR131:AR153" si="133">RANK(AJ131,AJ$3:AJ$153)</f>
        <v>13</v>
      </c>
      <c r="AS131" s="17">
        <f t="shared" ref="AS131:AS153" si="134">RANK(AK131,AK$3:AK$153)</f>
        <v>23</v>
      </c>
      <c r="AT131" s="17">
        <f t="shared" ref="AT131:AT153" si="135">RANK(AL131,AL$3:AL$153)</f>
        <v>5</v>
      </c>
      <c r="AU131" s="17">
        <f t="shared" ref="AU131:AU153" si="136">RANK(AM131,AM$3:AM$153)</f>
        <v>27</v>
      </c>
      <c r="AV131" s="17">
        <f t="shared" ref="AV131:AV153" si="137">RANK(AN131,AN$3:AN$153)</f>
        <v>33</v>
      </c>
      <c r="AW131" s="17">
        <f t="shared" si="90"/>
        <v>17.366666666666681</v>
      </c>
      <c r="AX131" s="17" t="e">
        <f t="shared" ca="1" si="91"/>
        <v>#N/A</v>
      </c>
      <c r="AY131" s="17" t="e">
        <f t="shared" ca="1" si="92"/>
        <v>#N/A</v>
      </c>
      <c r="AZ131" s="17" t="e">
        <f t="shared" ca="1" si="93"/>
        <v>#N/A</v>
      </c>
      <c r="BA131" s="17" t="e">
        <f t="shared" ca="1" si="94"/>
        <v>#N/A</v>
      </c>
      <c r="BB131" s="17" t="e">
        <f t="shared" ca="1" si="95"/>
        <v>#N/A</v>
      </c>
      <c r="BC131" s="17" t="e">
        <f t="shared" ca="1" si="96"/>
        <v>#N/A</v>
      </c>
      <c r="BD131" s="17" t="e">
        <f t="shared" ca="1" si="97"/>
        <v>#N/A</v>
      </c>
      <c r="BE131" s="17">
        <v>0</v>
      </c>
      <c r="CK131" s="17">
        <v>128</v>
      </c>
      <c r="CL131" s="17">
        <f t="shared" si="98"/>
        <v>17.462508265847685</v>
      </c>
      <c r="CM131" s="17">
        <f t="shared" si="123"/>
        <v>-0.25417229307492961</v>
      </c>
      <c r="CN131" s="17">
        <f t="shared" si="100"/>
        <v>16.860701568261945</v>
      </c>
      <c r="CO131" s="17">
        <f t="shared" si="101"/>
        <v>-0.20731534188107911</v>
      </c>
    </row>
    <row r="132" spans="23:93" x14ac:dyDescent="0.2">
      <c r="X132" s="21">
        <v>28</v>
      </c>
      <c r="Y132" s="17">
        <f t="shared" si="103"/>
        <v>0.11603818721250331</v>
      </c>
      <c r="Z132" s="17">
        <f t="shared" si="104"/>
        <v>21.603818721250331</v>
      </c>
      <c r="AA132" s="17">
        <f t="shared" ref="AA132:AA153" si="138">AA131+Y$20</f>
        <v>7.2000000000000133E-2</v>
      </c>
      <c r="AB132" s="17">
        <f t="shared" si="125"/>
        <v>4.5252105167856944E-2</v>
      </c>
      <c r="AC132" s="19">
        <f t="shared" si="126"/>
        <v>0.15493903811230092</v>
      </c>
      <c r="AD132" s="17">
        <f t="shared" si="127"/>
        <v>1.6646036614088467E-3</v>
      </c>
      <c r="AE132" s="17">
        <f t="shared" si="128"/>
        <v>3.6430044362930625E-6</v>
      </c>
      <c r="AF132" s="17">
        <f t="shared" si="129"/>
        <v>6</v>
      </c>
      <c r="AG132" s="17">
        <f t="shared" si="130"/>
        <v>7</v>
      </c>
      <c r="AH132" s="17">
        <f t="shared" si="124"/>
        <v>-5000</v>
      </c>
      <c r="AI132" s="17">
        <f t="shared" si="124"/>
        <v>-5000</v>
      </c>
      <c r="AJ132" s="17">
        <f t="shared" si="124"/>
        <v>-5000</v>
      </c>
      <c r="AK132" s="17">
        <f t="shared" si="124"/>
        <v>-5000</v>
      </c>
      <c r="AL132" s="17">
        <f t="shared" si="124"/>
        <v>-5000</v>
      </c>
      <c r="AM132" s="17">
        <f t="shared" si="124"/>
        <v>7.2000000000000133E-2</v>
      </c>
      <c r="AN132" s="17">
        <f t="shared" si="124"/>
        <v>-5000</v>
      </c>
      <c r="AO132" s="17">
        <v>130</v>
      </c>
      <c r="AP132" s="17">
        <f t="shared" si="131"/>
        <v>14</v>
      </c>
      <c r="AQ132" s="17">
        <f t="shared" si="132"/>
        <v>5</v>
      </c>
      <c r="AR132" s="17">
        <f t="shared" si="133"/>
        <v>13</v>
      </c>
      <c r="AS132" s="17">
        <f t="shared" si="134"/>
        <v>23</v>
      </c>
      <c r="AT132" s="17">
        <f t="shared" si="135"/>
        <v>43</v>
      </c>
      <c r="AU132" s="17">
        <f t="shared" si="136"/>
        <v>10</v>
      </c>
      <c r="AV132" s="17">
        <f t="shared" si="137"/>
        <v>33</v>
      </c>
      <c r="AW132" s="17">
        <f t="shared" ref="AW132:AW153" si="139">IF(AA132*100+$Y$22=0,-10,AA132*100+$Y$22)+$Y$23</f>
        <v>17.500000000000014</v>
      </c>
      <c r="AX132" s="17" t="e">
        <f t="shared" ref="AX132:AX153" ca="1" si="140">VLOOKUP(AO132,$AP$3:$AW$153,8,0)+(RAND()*$BC$1-0.5*$BC$1)</f>
        <v>#N/A</v>
      </c>
      <c r="AY132" s="17" t="e">
        <f t="shared" ref="AY132:AY153" ca="1" si="141">VLOOKUP(AO132,$AQ$3:$AW$153,7,0)+(RAND()*$BC$1-0.5*$BC$1)</f>
        <v>#N/A</v>
      </c>
      <c r="AZ132" s="17" t="e">
        <f t="shared" ref="AZ132:AZ153" ca="1" si="142">VLOOKUP(AO132,$AR$3:$AW$153,6,0)+(RAND()*$BC$1-0.5*$BC$1)</f>
        <v>#N/A</v>
      </c>
      <c r="BA132" s="17" t="e">
        <f t="shared" ref="BA132:BA153" ca="1" si="143">VLOOKUP(AO132,$AS$3:$AW$153,5,0)+(RAND()*$BC$1-0.5*$BC$1)</f>
        <v>#N/A</v>
      </c>
      <c r="BB132" s="17" t="e">
        <f t="shared" ref="BB132:BB153" ca="1" si="144">VLOOKUP(AO132,$AT$3:$AW$153,4,0)+(RAND()*$BC$1-0.5*$BC$1)</f>
        <v>#N/A</v>
      </c>
      <c r="BC132" s="17" t="e">
        <f t="shared" ref="BC132:BC153" ca="1" si="145">VLOOKUP(AO132,$AU$3:$AW$153,3,0)+(RAND()*$BC$1-0.5*$BC$1)</f>
        <v>#N/A</v>
      </c>
      <c r="BD132" s="17" t="e">
        <f t="shared" ref="BD132:BD153" ca="1" si="146">VLOOKUP(AO132,$AV$3:$AW$153,2,0)+(RAND()*$BC$1-0.5*$BC$1)</f>
        <v>#N/A</v>
      </c>
      <c r="BE132" s="17">
        <v>0</v>
      </c>
      <c r="CK132" s="17">
        <v>129</v>
      </c>
      <c r="CL132" s="17">
        <f t="shared" si="98"/>
        <v>17.038109592951052</v>
      </c>
      <c r="CM132" s="17">
        <f t="shared" si="123"/>
        <v>0.42306804199720938</v>
      </c>
      <c r="CN132" s="17">
        <f t="shared" si="100"/>
        <v>16.269265203336108</v>
      </c>
      <c r="CO132" s="17">
        <f t="shared" si="101"/>
        <v>0.346579252673824</v>
      </c>
    </row>
    <row r="133" spans="23:93" x14ac:dyDescent="0.2">
      <c r="X133" s="21">
        <v>29</v>
      </c>
      <c r="Y133" s="17">
        <f t="shared" si="103"/>
        <v>0.12019018242938326</v>
      </c>
      <c r="Z133" s="17">
        <f t="shared" si="104"/>
        <v>22.019018242938326</v>
      </c>
      <c r="AA133" s="17">
        <f t="shared" si="138"/>
        <v>7.3333333333333472E-2</v>
      </c>
      <c r="AB133" s="17">
        <f t="shared" si="125"/>
        <v>4.6088931662554324E-2</v>
      </c>
      <c r="AC133" s="19">
        <f t="shared" si="126"/>
        <v>0.32248168366644181</v>
      </c>
      <c r="AD133" s="17">
        <f t="shared" si="127"/>
        <v>5.944707075617473E-4</v>
      </c>
      <c r="AE133" s="17">
        <f t="shared" si="128"/>
        <v>8.5033585695995078E-5</v>
      </c>
      <c r="AF133" s="17">
        <f t="shared" si="129"/>
        <v>7</v>
      </c>
      <c r="AG133" s="17">
        <f t="shared" si="130"/>
        <v>7</v>
      </c>
      <c r="AH133" s="17">
        <f t="shared" ref="AH133:AN142" si="147">IF($AF133=AH$2,$AA133,-5000)</f>
        <v>-5000</v>
      </c>
      <c r="AI133" s="17">
        <f t="shared" si="147"/>
        <v>-5000</v>
      </c>
      <c r="AJ133" s="17">
        <f t="shared" si="147"/>
        <v>-5000</v>
      </c>
      <c r="AK133" s="17">
        <f t="shared" si="147"/>
        <v>-5000</v>
      </c>
      <c r="AL133" s="17">
        <f t="shared" si="147"/>
        <v>-5000</v>
      </c>
      <c r="AM133" s="17">
        <f t="shared" si="147"/>
        <v>-5000</v>
      </c>
      <c r="AN133" s="17">
        <f t="shared" si="147"/>
        <v>7.3333333333333472E-2</v>
      </c>
      <c r="AO133" s="17">
        <v>131</v>
      </c>
      <c r="AP133" s="17">
        <f t="shared" si="131"/>
        <v>14</v>
      </c>
      <c r="AQ133" s="17">
        <f t="shared" si="132"/>
        <v>5</v>
      </c>
      <c r="AR133" s="17">
        <f t="shared" si="133"/>
        <v>13</v>
      </c>
      <c r="AS133" s="17">
        <f t="shared" si="134"/>
        <v>23</v>
      </c>
      <c r="AT133" s="17">
        <f t="shared" si="135"/>
        <v>43</v>
      </c>
      <c r="AU133" s="17">
        <f t="shared" si="136"/>
        <v>27</v>
      </c>
      <c r="AV133" s="17">
        <f t="shared" si="137"/>
        <v>8</v>
      </c>
      <c r="AW133" s="17">
        <f t="shared" si="139"/>
        <v>17.633333333333347</v>
      </c>
      <c r="AX133" s="17" t="e">
        <f t="shared" ca="1" si="140"/>
        <v>#N/A</v>
      </c>
      <c r="AY133" s="17" t="e">
        <f t="shared" ca="1" si="141"/>
        <v>#N/A</v>
      </c>
      <c r="AZ133" s="17" t="e">
        <f t="shared" ca="1" si="142"/>
        <v>#N/A</v>
      </c>
      <c r="BA133" s="17" t="e">
        <f t="shared" ca="1" si="143"/>
        <v>#N/A</v>
      </c>
      <c r="BB133" s="17" t="e">
        <f t="shared" ca="1" si="144"/>
        <v>#N/A</v>
      </c>
      <c r="BC133" s="17" t="e">
        <f t="shared" ca="1" si="145"/>
        <v>#N/A</v>
      </c>
      <c r="BD133" s="17" t="e">
        <f t="shared" ca="1" si="146"/>
        <v>#N/A</v>
      </c>
      <c r="BE133" s="17">
        <v>0</v>
      </c>
      <c r="CK133" s="17">
        <v>130</v>
      </c>
      <c r="CL133" s="17">
        <f t="shared" ref="CL133:CL196" si="148">10+10*SIN(CK133*$Y$4)*COS(1000/CK133+$Y$5*20)</f>
        <v>16.553849285194396</v>
      </c>
      <c r="CM133" s="17">
        <f t="shared" si="123"/>
        <v>0.71701574719025885</v>
      </c>
      <c r="CN133" s="17">
        <f t="shared" ref="CN133:CN196" si="149">10+10*SIN(CK133*$Y$4)*COS(933/CK133+$Y$5*20)</f>
        <v>15.657096433196358</v>
      </c>
      <c r="CO133" s="17">
        <f t="shared" ref="CO133:CO196" si="150">COS(CK133+30*$Y$4)*COS(122/CK133)</f>
        <v>0.58985317042428709</v>
      </c>
    </row>
    <row r="134" spans="23:93" x14ac:dyDescent="0.2">
      <c r="X134" s="21">
        <v>30</v>
      </c>
      <c r="Y134" s="17">
        <f t="shared" si="103"/>
        <v>0.12434299895014232</v>
      </c>
      <c r="Z134" s="17">
        <f t="shared" si="104"/>
        <v>22.434299895014234</v>
      </c>
      <c r="AA134" s="17">
        <f t="shared" si="138"/>
        <v>7.4666666666666812E-2</v>
      </c>
      <c r="AB134" s="17">
        <f t="shared" si="125"/>
        <v>4.6925693566324742E-2</v>
      </c>
      <c r="AC134" s="19">
        <f t="shared" si="126"/>
        <v>0.99827878865038666</v>
      </c>
      <c r="AD134" s="17">
        <f t="shared" si="127"/>
        <v>4.5044954240425932E-5</v>
      </c>
      <c r="AE134" s="17">
        <f t="shared" si="128"/>
        <v>6.653992267020948E-3</v>
      </c>
      <c r="AF134" s="17">
        <f t="shared" si="129"/>
        <v>7</v>
      </c>
      <c r="AG134" s="17">
        <f t="shared" si="130"/>
        <v>5</v>
      </c>
      <c r="AH134" s="17">
        <f t="shared" si="147"/>
        <v>-5000</v>
      </c>
      <c r="AI134" s="17">
        <f t="shared" si="147"/>
        <v>-5000</v>
      </c>
      <c r="AJ134" s="17">
        <f t="shared" si="147"/>
        <v>-5000</v>
      </c>
      <c r="AK134" s="17">
        <f t="shared" si="147"/>
        <v>-5000</v>
      </c>
      <c r="AL134" s="17">
        <f t="shared" si="147"/>
        <v>-5000</v>
      </c>
      <c r="AM134" s="17">
        <f t="shared" si="147"/>
        <v>-5000</v>
      </c>
      <c r="AN134" s="17">
        <f t="shared" si="147"/>
        <v>7.4666666666666812E-2</v>
      </c>
      <c r="AO134" s="17">
        <v>132</v>
      </c>
      <c r="AP134" s="17">
        <f t="shared" si="131"/>
        <v>14</v>
      </c>
      <c r="AQ134" s="17">
        <f t="shared" si="132"/>
        <v>5</v>
      </c>
      <c r="AR134" s="17">
        <f t="shared" si="133"/>
        <v>13</v>
      </c>
      <c r="AS134" s="17">
        <f t="shared" si="134"/>
        <v>23</v>
      </c>
      <c r="AT134" s="17">
        <f t="shared" si="135"/>
        <v>43</v>
      </c>
      <c r="AU134" s="17">
        <f t="shared" si="136"/>
        <v>27</v>
      </c>
      <c r="AV134" s="17">
        <f t="shared" si="137"/>
        <v>7</v>
      </c>
      <c r="AW134" s="17">
        <f t="shared" si="139"/>
        <v>17.766666666666683</v>
      </c>
      <c r="AX134" s="17" t="e">
        <f t="shared" ca="1" si="140"/>
        <v>#N/A</v>
      </c>
      <c r="AY134" s="17" t="e">
        <f t="shared" ca="1" si="141"/>
        <v>#N/A</v>
      </c>
      <c r="AZ134" s="17" t="e">
        <f t="shared" ca="1" si="142"/>
        <v>#N/A</v>
      </c>
      <c r="BA134" s="17" t="e">
        <f t="shared" ca="1" si="143"/>
        <v>#N/A</v>
      </c>
      <c r="BB134" s="17" t="e">
        <f t="shared" ca="1" si="144"/>
        <v>#N/A</v>
      </c>
      <c r="BC134" s="17" t="e">
        <f t="shared" ca="1" si="145"/>
        <v>#N/A</v>
      </c>
      <c r="BD134" s="17" t="e">
        <f t="shared" ca="1" si="146"/>
        <v>#N/A</v>
      </c>
      <c r="BE134" s="17">
        <v>0</v>
      </c>
      <c r="CK134" s="17">
        <v>131</v>
      </c>
      <c r="CL134" s="17">
        <f t="shared" si="148"/>
        <v>16.018184393010209</v>
      </c>
      <c r="CM134" s="17">
        <f t="shared" si="123"/>
        <v>0.35125787608110864</v>
      </c>
      <c r="CN134" s="17">
        <f t="shared" si="149"/>
        <v>15.033305495750522</v>
      </c>
      <c r="CO134" s="17">
        <f t="shared" si="150"/>
        <v>0.29013577159094533</v>
      </c>
    </row>
    <row r="135" spans="23:93" x14ac:dyDescent="0.2">
      <c r="AA135" s="17">
        <f t="shared" si="138"/>
        <v>7.6000000000000151E-2</v>
      </c>
      <c r="AB135" s="17">
        <f t="shared" si="125"/>
        <v>4.7762389715031439E-2</v>
      </c>
      <c r="AC135" s="19">
        <f t="shared" si="126"/>
        <v>0.2477887055333251</v>
      </c>
      <c r="AD135" s="17">
        <f t="shared" si="127"/>
        <v>1.1760092133803885E-4</v>
      </c>
      <c r="AE135" s="17">
        <f t="shared" si="128"/>
        <v>1.0130080500947862E-5</v>
      </c>
      <c r="AF135" s="17">
        <f t="shared" si="129"/>
        <v>7</v>
      </c>
      <c r="AG135" s="17">
        <f t="shared" si="130"/>
        <v>7</v>
      </c>
      <c r="AH135" s="17">
        <f t="shared" si="147"/>
        <v>-5000</v>
      </c>
      <c r="AI135" s="17">
        <f t="shared" si="147"/>
        <v>-5000</v>
      </c>
      <c r="AJ135" s="17">
        <f t="shared" si="147"/>
        <v>-5000</v>
      </c>
      <c r="AK135" s="17">
        <f t="shared" si="147"/>
        <v>-5000</v>
      </c>
      <c r="AL135" s="17">
        <f t="shared" si="147"/>
        <v>-5000</v>
      </c>
      <c r="AM135" s="17">
        <f t="shared" si="147"/>
        <v>-5000</v>
      </c>
      <c r="AN135" s="17">
        <f t="shared" si="147"/>
        <v>7.6000000000000151E-2</v>
      </c>
      <c r="AO135" s="17">
        <v>133</v>
      </c>
      <c r="AP135" s="17">
        <f t="shared" si="131"/>
        <v>14</v>
      </c>
      <c r="AQ135" s="17">
        <f t="shared" si="132"/>
        <v>5</v>
      </c>
      <c r="AR135" s="17">
        <f t="shared" si="133"/>
        <v>13</v>
      </c>
      <c r="AS135" s="17">
        <f t="shared" si="134"/>
        <v>23</v>
      </c>
      <c r="AT135" s="17">
        <f t="shared" si="135"/>
        <v>43</v>
      </c>
      <c r="AU135" s="17">
        <f t="shared" si="136"/>
        <v>27</v>
      </c>
      <c r="AV135" s="17">
        <f t="shared" si="137"/>
        <v>6</v>
      </c>
      <c r="AW135" s="17">
        <f t="shared" si="139"/>
        <v>17.900000000000016</v>
      </c>
      <c r="AX135" s="17" t="e">
        <f t="shared" ca="1" si="140"/>
        <v>#N/A</v>
      </c>
      <c r="AY135" s="17" t="e">
        <f t="shared" ca="1" si="141"/>
        <v>#N/A</v>
      </c>
      <c r="AZ135" s="17" t="e">
        <f t="shared" ca="1" si="142"/>
        <v>#N/A</v>
      </c>
      <c r="BA135" s="17" t="e">
        <f t="shared" ca="1" si="143"/>
        <v>#N/A</v>
      </c>
      <c r="BB135" s="17" t="e">
        <f t="shared" ca="1" si="144"/>
        <v>#N/A</v>
      </c>
      <c r="BC135" s="17" t="e">
        <f t="shared" ca="1" si="145"/>
        <v>#N/A</v>
      </c>
      <c r="BD135" s="17" t="e">
        <f t="shared" ca="1" si="146"/>
        <v>#N/A</v>
      </c>
      <c r="BE135" s="17">
        <v>0</v>
      </c>
      <c r="CK135" s="17">
        <v>132</v>
      </c>
      <c r="CL135" s="17">
        <f t="shared" si="148"/>
        <v>15.440010264236911</v>
      </c>
      <c r="CM135" s="17">
        <f t="shared" si="123"/>
        <v>-0.34339284807627596</v>
      </c>
      <c r="CN135" s="17">
        <f t="shared" si="149"/>
        <v>14.406822413170479</v>
      </c>
      <c r="CO135" s="17">
        <f t="shared" si="150"/>
        <v>-0.28475190203671713</v>
      </c>
    </row>
    <row r="136" spans="23:93" x14ac:dyDescent="0.2">
      <c r="W136" s="16"/>
      <c r="AA136" s="17">
        <f t="shared" si="138"/>
        <v>7.733333333333349E-2</v>
      </c>
      <c r="AB136" s="17">
        <f t="shared" si="125"/>
        <v>4.8599018945088904E-2</v>
      </c>
      <c r="AC136" s="19">
        <f t="shared" si="126"/>
        <v>0.21907899473038714</v>
      </c>
      <c r="AD136" s="17">
        <f t="shared" si="127"/>
        <v>7.2771103557802178E-4</v>
      </c>
      <c r="AE136" s="17">
        <f t="shared" si="128"/>
        <v>1.3613919483159728E-5</v>
      </c>
      <c r="AF136" s="17">
        <f t="shared" si="129"/>
        <v>7</v>
      </c>
      <c r="AG136" s="17">
        <f t="shared" si="130"/>
        <v>7</v>
      </c>
      <c r="AH136" s="17">
        <f t="shared" si="147"/>
        <v>-5000</v>
      </c>
      <c r="AI136" s="17">
        <f t="shared" si="147"/>
        <v>-5000</v>
      </c>
      <c r="AJ136" s="17">
        <f t="shared" si="147"/>
        <v>-5000</v>
      </c>
      <c r="AK136" s="17">
        <f t="shared" si="147"/>
        <v>-5000</v>
      </c>
      <c r="AL136" s="17">
        <f t="shared" si="147"/>
        <v>-5000</v>
      </c>
      <c r="AM136" s="17">
        <f t="shared" si="147"/>
        <v>-5000</v>
      </c>
      <c r="AN136" s="17">
        <f t="shared" si="147"/>
        <v>7.733333333333349E-2</v>
      </c>
      <c r="AO136" s="17">
        <v>134</v>
      </c>
      <c r="AP136" s="17">
        <f t="shared" si="131"/>
        <v>14</v>
      </c>
      <c r="AQ136" s="17">
        <f t="shared" si="132"/>
        <v>5</v>
      </c>
      <c r="AR136" s="17">
        <f t="shared" si="133"/>
        <v>13</v>
      </c>
      <c r="AS136" s="17">
        <f t="shared" si="134"/>
        <v>23</v>
      </c>
      <c r="AT136" s="17">
        <f t="shared" si="135"/>
        <v>43</v>
      </c>
      <c r="AU136" s="17">
        <f t="shared" si="136"/>
        <v>27</v>
      </c>
      <c r="AV136" s="17">
        <f t="shared" si="137"/>
        <v>5</v>
      </c>
      <c r="AW136" s="17">
        <f t="shared" si="139"/>
        <v>18.033333333333349</v>
      </c>
      <c r="AX136" s="17" t="e">
        <f t="shared" ca="1" si="140"/>
        <v>#N/A</v>
      </c>
      <c r="AY136" s="17" t="e">
        <f t="shared" ca="1" si="141"/>
        <v>#N/A</v>
      </c>
      <c r="AZ136" s="17" t="e">
        <f t="shared" ca="1" si="142"/>
        <v>#N/A</v>
      </c>
      <c r="BA136" s="17" t="e">
        <f t="shared" ca="1" si="143"/>
        <v>#N/A</v>
      </c>
      <c r="BB136" s="17" t="e">
        <f t="shared" ca="1" si="144"/>
        <v>#N/A</v>
      </c>
      <c r="BC136" s="17" t="e">
        <f t="shared" ca="1" si="145"/>
        <v>#N/A</v>
      </c>
      <c r="BD136" s="17" t="e">
        <f t="shared" ca="1" si="146"/>
        <v>#N/A</v>
      </c>
      <c r="BE136" s="17">
        <v>0</v>
      </c>
      <c r="CK136" s="17">
        <v>133</v>
      </c>
      <c r="CL136" s="17">
        <f t="shared" si="148"/>
        <v>14.82850346284652</v>
      </c>
      <c r="CM136" s="17">
        <f t="shared" si="123"/>
        <v>-0.72815789382881235</v>
      </c>
      <c r="CN136" s="17">
        <f t="shared" si="149"/>
        <v>13.786276533093766</v>
      </c>
      <c r="CO136" s="17">
        <f t="shared" si="150"/>
        <v>-0.60609992637474697</v>
      </c>
    </row>
    <row r="137" spans="23:93" x14ac:dyDescent="0.2">
      <c r="W137" s="16"/>
      <c r="AA137" s="17">
        <f t="shared" si="138"/>
        <v>7.8666666666666829E-2</v>
      </c>
      <c r="AB137" s="17">
        <f t="shared" si="125"/>
        <v>4.9435580093472438E-2</v>
      </c>
      <c r="AC137" s="19">
        <f t="shared" si="126"/>
        <v>0.99428161645931079</v>
      </c>
      <c r="AD137" s="17">
        <f t="shared" si="127"/>
        <v>1.6422694877969008E-3</v>
      </c>
      <c r="AE137" s="17">
        <f t="shared" si="128"/>
        <v>3.9379415031315798E-2</v>
      </c>
      <c r="AF137" s="17">
        <f t="shared" si="129"/>
        <v>6</v>
      </c>
      <c r="AG137" s="17">
        <f t="shared" si="130"/>
        <v>3</v>
      </c>
      <c r="AH137" s="17">
        <f t="shared" si="147"/>
        <v>-5000</v>
      </c>
      <c r="AI137" s="17">
        <f t="shared" si="147"/>
        <v>-5000</v>
      </c>
      <c r="AJ137" s="17">
        <f t="shared" si="147"/>
        <v>-5000</v>
      </c>
      <c r="AK137" s="17">
        <f t="shared" si="147"/>
        <v>-5000</v>
      </c>
      <c r="AL137" s="17">
        <f t="shared" si="147"/>
        <v>-5000</v>
      </c>
      <c r="AM137" s="17">
        <f t="shared" si="147"/>
        <v>7.8666666666666829E-2</v>
      </c>
      <c r="AN137" s="17">
        <f t="shared" si="147"/>
        <v>-5000</v>
      </c>
      <c r="AO137" s="17">
        <v>135</v>
      </c>
      <c r="AP137" s="17">
        <f t="shared" si="131"/>
        <v>14</v>
      </c>
      <c r="AQ137" s="17">
        <f t="shared" si="132"/>
        <v>5</v>
      </c>
      <c r="AR137" s="17">
        <f t="shared" si="133"/>
        <v>13</v>
      </c>
      <c r="AS137" s="17">
        <f t="shared" si="134"/>
        <v>23</v>
      </c>
      <c r="AT137" s="17">
        <f t="shared" si="135"/>
        <v>43</v>
      </c>
      <c r="AU137" s="17">
        <f t="shared" si="136"/>
        <v>9</v>
      </c>
      <c r="AV137" s="17">
        <f t="shared" si="137"/>
        <v>33</v>
      </c>
      <c r="AW137" s="17">
        <f t="shared" si="139"/>
        <v>18.166666666666682</v>
      </c>
      <c r="AX137" s="17" t="e">
        <f t="shared" ca="1" si="140"/>
        <v>#N/A</v>
      </c>
      <c r="AY137" s="17" t="e">
        <f t="shared" ca="1" si="141"/>
        <v>#N/A</v>
      </c>
      <c r="AZ137" s="17" t="e">
        <f t="shared" ca="1" si="142"/>
        <v>#N/A</v>
      </c>
      <c r="BA137" s="17" t="e">
        <f t="shared" ca="1" si="143"/>
        <v>#N/A</v>
      </c>
      <c r="BB137" s="17" t="e">
        <f t="shared" ca="1" si="144"/>
        <v>#N/A</v>
      </c>
      <c r="BC137" s="17" t="e">
        <f t="shared" ca="1" si="145"/>
        <v>#N/A</v>
      </c>
      <c r="BD137" s="17" t="e">
        <f t="shared" ca="1" si="146"/>
        <v>#N/A</v>
      </c>
      <c r="BE137" s="17">
        <v>0</v>
      </c>
      <c r="CK137" s="17">
        <v>134</v>
      </c>
      <c r="CL137" s="17">
        <f t="shared" si="148"/>
        <v>14.192970262308659</v>
      </c>
      <c r="CM137" s="17">
        <f t="shared" si="123"/>
        <v>-0.44392361110935757</v>
      </c>
      <c r="CN137" s="17">
        <f t="shared" si="149"/>
        <v>13.179887547706574</v>
      </c>
      <c r="CO137" s="17">
        <f t="shared" si="150"/>
        <v>-0.37086513814799066</v>
      </c>
    </row>
    <row r="138" spans="23:93" x14ac:dyDescent="0.2">
      <c r="W138" s="16"/>
      <c r="AA138" s="17">
        <f t="shared" si="138"/>
        <v>8.0000000000000168E-2</v>
      </c>
      <c r="AB138" s="17">
        <f t="shared" si="125"/>
        <v>5.0272071997727805E-2</v>
      </c>
      <c r="AC138" s="19">
        <f t="shared" si="126"/>
        <v>0.35530404822785783</v>
      </c>
      <c r="AD138" s="17">
        <f t="shared" si="127"/>
        <v>2.5566821467422713E-3</v>
      </c>
      <c r="AE138" s="17">
        <f t="shared" si="128"/>
        <v>2.8631173457813793E-4</v>
      </c>
      <c r="AF138" s="17">
        <f t="shared" si="129"/>
        <v>5</v>
      </c>
      <c r="AG138" s="17">
        <f t="shared" si="130"/>
        <v>7</v>
      </c>
      <c r="AH138" s="17">
        <f t="shared" si="147"/>
        <v>-5000</v>
      </c>
      <c r="AI138" s="17">
        <f t="shared" si="147"/>
        <v>-5000</v>
      </c>
      <c r="AJ138" s="17">
        <f t="shared" si="147"/>
        <v>-5000</v>
      </c>
      <c r="AK138" s="17">
        <f t="shared" si="147"/>
        <v>-5000</v>
      </c>
      <c r="AL138" s="17">
        <f t="shared" si="147"/>
        <v>8.0000000000000168E-2</v>
      </c>
      <c r="AM138" s="17">
        <f t="shared" si="147"/>
        <v>-5000</v>
      </c>
      <c r="AN138" s="17">
        <f t="shared" si="147"/>
        <v>-5000</v>
      </c>
      <c r="AO138" s="17">
        <v>136</v>
      </c>
      <c r="AP138" s="17">
        <f t="shared" si="131"/>
        <v>14</v>
      </c>
      <c r="AQ138" s="17">
        <f t="shared" si="132"/>
        <v>5</v>
      </c>
      <c r="AR138" s="17">
        <f t="shared" si="133"/>
        <v>13</v>
      </c>
      <c r="AS138" s="17">
        <f t="shared" si="134"/>
        <v>23</v>
      </c>
      <c r="AT138" s="17">
        <f t="shared" si="135"/>
        <v>4</v>
      </c>
      <c r="AU138" s="17">
        <f t="shared" si="136"/>
        <v>27</v>
      </c>
      <c r="AV138" s="17">
        <f t="shared" si="137"/>
        <v>33</v>
      </c>
      <c r="AW138" s="17">
        <f t="shared" si="139"/>
        <v>18.300000000000015</v>
      </c>
      <c r="AX138" s="17" t="e">
        <f t="shared" ca="1" si="140"/>
        <v>#N/A</v>
      </c>
      <c r="AY138" s="17" t="e">
        <f t="shared" ca="1" si="141"/>
        <v>#N/A</v>
      </c>
      <c r="AZ138" s="17" t="e">
        <f t="shared" ca="1" si="142"/>
        <v>#N/A</v>
      </c>
      <c r="BA138" s="17" t="e">
        <f t="shared" ca="1" si="143"/>
        <v>#N/A</v>
      </c>
      <c r="BB138" s="17" t="e">
        <f t="shared" ca="1" si="144"/>
        <v>#N/A</v>
      </c>
      <c r="BC138" s="17" t="e">
        <f t="shared" ca="1" si="145"/>
        <v>#N/A</v>
      </c>
      <c r="BD138" s="17" t="e">
        <f t="shared" ca="1" si="146"/>
        <v>#N/A</v>
      </c>
      <c r="BE138" s="17">
        <v>0</v>
      </c>
      <c r="CK138" s="17">
        <v>135</v>
      </c>
      <c r="CL138" s="17">
        <f t="shared" si="148"/>
        <v>13.542702538893305</v>
      </c>
      <c r="CM138" s="17">
        <f t="shared" si="123"/>
        <v>0.25354667176941398</v>
      </c>
      <c r="CN138" s="17">
        <f t="shared" si="149"/>
        <v>12.595368655062845</v>
      </c>
      <c r="CO138" s="17">
        <f t="shared" si="150"/>
        <v>0.21257057097381607</v>
      </c>
    </row>
    <row r="139" spans="23:93" x14ac:dyDescent="0.2">
      <c r="W139" s="16"/>
      <c r="AA139" s="17">
        <f t="shared" si="138"/>
        <v>8.1333333333333507E-2</v>
      </c>
      <c r="AB139" s="17">
        <f t="shared" si="125"/>
        <v>5.1108493495980796E-2</v>
      </c>
      <c r="AC139" s="19">
        <f t="shared" si="126"/>
        <v>0.1301974864359749</v>
      </c>
      <c r="AD139" s="17">
        <f t="shared" si="127"/>
        <v>3.187423771688634E-3</v>
      </c>
      <c r="AE139" s="17">
        <f t="shared" si="128"/>
        <v>2.1121896161412884E-6</v>
      </c>
      <c r="AF139" s="17">
        <f t="shared" si="129"/>
        <v>5</v>
      </c>
      <c r="AG139" s="17">
        <f t="shared" si="130"/>
        <v>7</v>
      </c>
      <c r="AH139" s="17">
        <f t="shared" si="147"/>
        <v>-5000</v>
      </c>
      <c r="AI139" s="17">
        <f t="shared" si="147"/>
        <v>-5000</v>
      </c>
      <c r="AJ139" s="17">
        <f t="shared" si="147"/>
        <v>-5000</v>
      </c>
      <c r="AK139" s="17">
        <f t="shared" si="147"/>
        <v>-5000</v>
      </c>
      <c r="AL139" s="17">
        <f t="shared" si="147"/>
        <v>8.1333333333333507E-2</v>
      </c>
      <c r="AM139" s="17">
        <f t="shared" si="147"/>
        <v>-5000</v>
      </c>
      <c r="AN139" s="17">
        <f t="shared" si="147"/>
        <v>-5000</v>
      </c>
      <c r="AO139" s="17">
        <v>137</v>
      </c>
      <c r="AP139" s="17">
        <f t="shared" si="131"/>
        <v>14</v>
      </c>
      <c r="AQ139" s="17">
        <f t="shared" si="132"/>
        <v>5</v>
      </c>
      <c r="AR139" s="17">
        <f t="shared" si="133"/>
        <v>13</v>
      </c>
      <c r="AS139" s="17">
        <f t="shared" si="134"/>
        <v>23</v>
      </c>
      <c r="AT139" s="17">
        <f t="shared" si="135"/>
        <v>3</v>
      </c>
      <c r="AU139" s="17">
        <f t="shared" si="136"/>
        <v>27</v>
      </c>
      <c r="AV139" s="17">
        <f t="shared" si="137"/>
        <v>33</v>
      </c>
      <c r="AW139" s="17">
        <f t="shared" si="139"/>
        <v>18.433333333333351</v>
      </c>
      <c r="AX139" s="17" t="e">
        <f t="shared" ca="1" si="140"/>
        <v>#N/A</v>
      </c>
      <c r="AY139" s="17" t="e">
        <f t="shared" ca="1" si="141"/>
        <v>#N/A</v>
      </c>
      <c r="AZ139" s="17" t="e">
        <f t="shared" ca="1" si="142"/>
        <v>#N/A</v>
      </c>
      <c r="BA139" s="17" t="e">
        <f t="shared" ca="1" si="143"/>
        <v>#N/A</v>
      </c>
      <c r="BB139" s="17" t="e">
        <f t="shared" ca="1" si="144"/>
        <v>#N/A</v>
      </c>
      <c r="BC139" s="17" t="e">
        <f t="shared" ca="1" si="145"/>
        <v>#N/A</v>
      </c>
      <c r="BD139" s="17" t="e">
        <f t="shared" ca="1" si="146"/>
        <v>#N/A</v>
      </c>
      <c r="BE139" s="17">
        <v>0</v>
      </c>
      <c r="CK139" s="17">
        <v>136</v>
      </c>
      <c r="CL139" s="17">
        <f t="shared" si="148"/>
        <v>12.886842616641147</v>
      </c>
      <c r="CM139" s="17">
        <f t="shared" si="123"/>
        <v>0.72374580590672022</v>
      </c>
      <c r="CN139" s="17">
        <f t="shared" si="149"/>
        <v>12.039842304615377</v>
      </c>
      <c r="CO139" s="17">
        <f t="shared" si="150"/>
        <v>0.60886287535513228</v>
      </c>
    </row>
    <row r="140" spans="23:93" x14ac:dyDescent="0.2">
      <c r="W140" s="16"/>
      <c r="AA140" s="17">
        <f t="shared" si="138"/>
        <v>8.2666666666666846E-2</v>
      </c>
      <c r="AB140" s="17">
        <f t="shared" si="125"/>
        <v>5.1944843426946816E-2</v>
      </c>
      <c r="AC140" s="19">
        <f t="shared" si="126"/>
        <v>0.96282991715830502</v>
      </c>
      <c r="AD140" s="17">
        <f t="shared" si="127"/>
        <v>3.3524309783626804E-3</v>
      </c>
      <c r="AE140" s="17">
        <f t="shared" si="128"/>
        <v>4.7910180147977537E-2</v>
      </c>
      <c r="AF140" s="17">
        <f t="shared" si="129"/>
        <v>5</v>
      </c>
      <c r="AG140" s="17">
        <f t="shared" si="130"/>
        <v>3</v>
      </c>
      <c r="AH140" s="17">
        <f t="shared" si="147"/>
        <v>-5000</v>
      </c>
      <c r="AI140" s="17">
        <f t="shared" si="147"/>
        <v>-5000</v>
      </c>
      <c r="AJ140" s="17">
        <f t="shared" si="147"/>
        <v>-5000</v>
      </c>
      <c r="AK140" s="17">
        <f t="shared" si="147"/>
        <v>-5000</v>
      </c>
      <c r="AL140" s="17">
        <f t="shared" si="147"/>
        <v>8.2666666666666846E-2</v>
      </c>
      <c r="AM140" s="17">
        <f t="shared" si="147"/>
        <v>-5000</v>
      </c>
      <c r="AN140" s="17">
        <f t="shared" si="147"/>
        <v>-5000</v>
      </c>
      <c r="AO140" s="17">
        <v>138</v>
      </c>
      <c r="AP140" s="17">
        <f t="shared" si="131"/>
        <v>14</v>
      </c>
      <c r="AQ140" s="17">
        <f t="shared" si="132"/>
        <v>5</v>
      </c>
      <c r="AR140" s="17">
        <f t="shared" si="133"/>
        <v>13</v>
      </c>
      <c r="AS140" s="17">
        <f t="shared" si="134"/>
        <v>23</v>
      </c>
      <c r="AT140" s="17">
        <f t="shared" si="135"/>
        <v>2</v>
      </c>
      <c r="AU140" s="17">
        <f t="shared" si="136"/>
        <v>27</v>
      </c>
      <c r="AV140" s="17">
        <f t="shared" si="137"/>
        <v>33</v>
      </c>
      <c r="AW140" s="17">
        <f t="shared" si="139"/>
        <v>18.566666666666688</v>
      </c>
      <c r="AX140" s="17" t="e">
        <f t="shared" ca="1" si="140"/>
        <v>#N/A</v>
      </c>
      <c r="AY140" s="17" t="e">
        <f t="shared" ca="1" si="141"/>
        <v>#N/A</v>
      </c>
      <c r="AZ140" s="17" t="e">
        <f t="shared" ca="1" si="142"/>
        <v>#N/A</v>
      </c>
      <c r="BA140" s="17" t="e">
        <f t="shared" ca="1" si="143"/>
        <v>#N/A</v>
      </c>
      <c r="BB140" s="17" t="e">
        <f t="shared" ca="1" si="144"/>
        <v>#N/A</v>
      </c>
      <c r="BC140" s="17" t="e">
        <f t="shared" ca="1" si="145"/>
        <v>#N/A</v>
      </c>
      <c r="BD140" s="17" t="e">
        <f t="shared" ca="1" si="146"/>
        <v>#N/A</v>
      </c>
      <c r="BE140" s="17">
        <v>0</v>
      </c>
      <c r="CK140" s="17">
        <v>137</v>
      </c>
      <c r="CL140" s="17">
        <f t="shared" si="148"/>
        <v>12.234258348631835</v>
      </c>
      <c r="CM140" s="17">
        <f t="shared" si="123"/>
        <v>0.5298294015463586</v>
      </c>
      <c r="CN140" s="17">
        <f t="shared" si="149"/>
        <v>11.519768763364896</v>
      </c>
      <c r="CO140" s="17">
        <f t="shared" si="150"/>
        <v>0.4472091627029301</v>
      </c>
    </row>
    <row r="141" spans="23:93" x14ac:dyDescent="0.2">
      <c r="W141" s="16"/>
      <c r="AA141" s="17">
        <f t="shared" si="138"/>
        <v>8.4000000000000186E-2</v>
      </c>
      <c r="AB141" s="17">
        <f t="shared" si="125"/>
        <v>5.2781120629940483E-2</v>
      </c>
      <c r="AC141" s="19">
        <f t="shared" si="126"/>
        <v>0.47192503276104558</v>
      </c>
      <c r="AD141" s="17">
        <f t="shared" si="127"/>
        <v>3.0170796177146444E-3</v>
      </c>
      <c r="AE141" s="17">
        <f t="shared" si="128"/>
        <v>1.2857557010850468E-3</v>
      </c>
      <c r="AF141" s="17">
        <f t="shared" si="129"/>
        <v>5</v>
      </c>
      <c r="AG141" s="17">
        <f t="shared" si="130"/>
        <v>6</v>
      </c>
      <c r="AH141" s="17">
        <f t="shared" si="147"/>
        <v>-5000</v>
      </c>
      <c r="AI141" s="17">
        <f t="shared" si="147"/>
        <v>-5000</v>
      </c>
      <c r="AJ141" s="17">
        <f t="shared" si="147"/>
        <v>-5000</v>
      </c>
      <c r="AK141" s="17">
        <f t="shared" si="147"/>
        <v>-5000</v>
      </c>
      <c r="AL141" s="17">
        <f t="shared" si="147"/>
        <v>8.4000000000000186E-2</v>
      </c>
      <c r="AM141" s="17">
        <f t="shared" si="147"/>
        <v>-5000</v>
      </c>
      <c r="AN141" s="17">
        <f t="shared" si="147"/>
        <v>-5000</v>
      </c>
      <c r="AO141" s="17">
        <v>139</v>
      </c>
      <c r="AP141" s="17">
        <f t="shared" si="131"/>
        <v>14</v>
      </c>
      <c r="AQ141" s="17">
        <f t="shared" si="132"/>
        <v>5</v>
      </c>
      <c r="AR141" s="17">
        <f t="shared" si="133"/>
        <v>13</v>
      </c>
      <c r="AS141" s="17">
        <f t="shared" si="134"/>
        <v>23</v>
      </c>
      <c r="AT141" s="17">
        <f t="shared" si="135"/>
        <v>1</v>
      </c>
      <c r="AU141" s="17">
        <f t="shared" si="136"/>
        <v>27</v>
      </c>
      <c r="AV141" s="17">
        <f t="shared" si="137"/>
        <v>33</v>
      </c>
      <c r="AW141" s="17">
        <f t="shared" si="139"/>
        <v>18.700000000000021</v>
      </c>
      <c r="AX141" s="17" t="e">
        <f t="shared" ca="1" si="140"/>
        <v>#N/A</v>
      </c>
      <c r="AY141" s="17" t="e">
        <f t="shared" ca="1" si="141"/>
        <v>#N/A</v>
      </c>
      <c r="AZ141" s="17" t="e">
        <f t="shared" ca="1" si="142"/>
        <v>#N/A</v>
      </c>
      <c r="BA141" s="17" t="e">
        <f t="shared" ca="1" si="143"/>
        <v>#N/A</v>
      </c>
      <c r="BB141" s="17" t="e">
        <f t="shared" ca="1" si="144"/>
        <v>#N/A</v>
      </c>
      <c r="BC141" s="17" t="e">
        <f t="shared" ca="1" si="145"/>
        <v>#N/A</v>
      </c>
      <c r="BD141" s="17" t="e">
        <f t="shared" ca="1" si="146"/>
        <v>#N/A</v>
      </c>
      <c r="BE141" s="17">
        <v>0</v>
      </c>
      <c r="CK141" s="17">
        <v>138</v>
      </c>
      <c r="CL141" s="17">
        <f t="shared" si="148"/>
        <v>11.593429461617458</v>
      </c>
      <c r="CM141" s="17">
        <f t="shared" si="123"/>
        <v>-0.15544277913321194</v>
      </c>
      <c r="CN141" s="17">
        <f t="shared" si="149"/>
        <v>11.040887551007771</v>
      </c>
      <c r="CO141" s="17">
        <f t="shared" si="150"/>
        <v>-0.13162594425592603</v>
      </c>
    </row>
    <row r="142" spans="23:93" x14ac:dyDescent="0.2">
      <c r="W142" s="16"/>
      <c r="AA142" s="17">
        <f t="shared" si="138"/>
        <v>8.5333333333333525E-2</v>
      </c>
      <c r="AB142" s="17">
        <f t="shared" si="125"/>
        <v>5.3617323944885185E-2</v>
      </c>
      <c r="AC142" s="19">
        <f t="shared" si="126"/>
        <v>6.1235667946185152E-2</v>
      </c>
      <c r="AD142" s="17">
        <f t="shared" si="127"/>
        <v>2.2947713422469414E-3</v>
      </c>
      <c r="AE142" s="17">
        <f t="shared" si="128"/>
        <v>4.1246965727739531E-8</v>
      </c>
      <c r="AF142" s="17">
        <f t="shared" si="129"/>
        <v>6</v>
      </c>
      <c r="AG142" s="17">
        <f t="shared" si="130"/>
        <v>7</v>
      </c>
      <c r="AH142" s="17">
        <f t="shared" si="147"/>
        <v>-5000</v>
      </c>
      <c r="AI142" s="17">
        <f t="shared" si="147"/>
        <v>-5000</v>
      </c>
      <c r="AJ142" s="17">
        <f t="shared" si="147"/>
        <v>-5000</v>
      </c>
      <c r="AK142" s="17">
        <f t="shared" si="147"/>
        <v>-5000</v>
      </c>
      <c r="AL142" s="17">
        <f t="shared" si="147"/>
        <v>-5000</v>
      </c>
      <c r="AM142" s="17">
        <f t="shared" si="147"/>
        <v>8.5333333333333525E-2</v>
      </c>
      <c r="AN142" s="17">
        <f t="shared" si="147"/>
        <v>-5000</v>
      </c>
      <c r="AO142" s="17">
        <v>140</v>
      </c>
      <c r="AP142" s="17">
        <f t="shared" si="131"/>
        <v>14</v>
      </c>
      <c r="AQ142" s="17">
        <f t="shared" si="132"/>
        <v>5</v>
      </c>
      <c r="AR142" s="17">
        <f t="shared" si="133"/>
        <v>13</v>
      </c>
      <c r="AS142" s="17">
        <f t="shared" si="134"/>
        <v>23</v>
      </c>
      <c r="AT142" s="17">
        <f t="shared" si="135"/>
        <v>43</v>
      </c>
      <c r="AU142" s="17">
        <f t="shared" si="136"/>
        <v>8</v>
      </c>
      <c r="AV142" s="17">
        <f t="shared" si="137"/>
        <v>33</v>
      </c>
      <c r="AW142" s="17">
        <f t="shared" si="139"/>
        <v>18.833333333333353</v>
      </c>
      <c r="AX142" s="17" t="e">
        <f t="shared" ca="1" si="140"/>
        <v>#N/A</v>
      </c>
      <c r="AY142" s="17" t="e">
        <f t="shared" ca="1" si="141"/>
        <v>#N/A</v>
      </c>
      <c r="AZ142" s="17" t="e">
        <f t="shared" ca="1" si="142"/>
        <v>#N/A</v>
      </c>
      <c r="BA142" s="17" t="e">
        <f t="shared" ca="1" si="143"/>
        <v>#N/A</v>
      </c>
      <c r="BB142" s="17" t="e">
        <f t="shared" ca="1" si="144"/>
        <v>#N/A</v>
      </c>
      <c r="BC142" s="17" t="e">
        <f t="shared" ca="1" si="145"/>
        <v>#N/A</v>
      </c>
      <c r="BD142" s="17" t="e">
        <f t="shared" ca="1" si="146"/>
        <v>#N/A</v>
      </c>
      <c r="BE142" s="17">
        <v>0</v>
      </c>
      <c r="CK142" s="17">
        <v>139</v>
      </c>
      <c r="CL142" s="17">
        <f t="shared" si="148"/>
        <v>10.972345945556246</v>
      </c>
      <c r="CM142" s="17">
        <f t="shared" si="123"/>
        <v>-0.70352431826569994</v>
      </c>
      <c r="CN142" s="17">
        <f t="shared" si="149"/>
        <v>10.608171622381844</v>
      </c>
      <c r="CO142" s="17">
        <f t="shared" si="150"/>
        <v>-0.59759019277779857</v>
      </c>
    </row>
    <row r="143" spans="23:93" x14ac:dyDescent="0.2">
      <c r="W143" s="16"/>
      <c r="AA143" s="17">
        <f t="shared" si="138"/>
        <v>8.6666666666666864E-2</v>
      </c>
      <c r="AB143" s="17">
        <f t="shared" si="125"/>
        <v>5.4453452212322596E-2</v>
      </c>
      <c r="AC143" s="19">
        <f t="shared" si="126"/>
        <v>0.90488913666943305</v>
      </c>
      <c r="AD143" s="17">
        <f t="shared" si="127"/>
        <v>1.404839758548608E-3</v>
      </c>
      <c r="AE143" s="17">
        <f t="shared" si="128"/>
        <v>2.2739989888951654E-2</v>
      </c>
      <c r="AF143" s="17">
        <f t="shared" si="129"/>
        <v>6</v>
      </c>
      <c r="AG143" s="17">
        <f t="shared" si="130"/>
        <v>4</v>
      </c>
      <c r="AH143" s="17">
        <f t="shared" ref="AH143:AN153" si="151">IF($AF143=AH$2,$AA143,-5000)</f>
        <v>-5000</v>
      </c>
      <c r="AI143" s="17">
        <f t="shared" si="151"/>
        <v>-5000</v>
      </c>
      <c r="AJ143" s="17">
        <f t="shared" si="151"/>
        <v>-5000</v>
      </c>
      <c r="AK143" s="17">
        <f t="shared" si="151"/>
        <v>-5000</v>
      </c>
      <c r="AL143" s="17">
        <f t="shared" si="151"/>
        <v>-5000</v>
      </c>
      <c r="AM143" s="17">
        <f t="shared" si="151"/>
        <v>8.6666666666666864E-2</v>
      </c>
      <c r="AN143" s="17">
        <f t="shared" si="151"/>
        <v>-5000</v>
      </c>
      <c r="AO143" s="17">
        <v>141</v>
      </c>
      <c r="AP143" s="17">
        <f t="shared" si="131"/>
        <v>14</v>
      </c>
      <c r="AQ143" s="17">
        <f t="shared" si="132"/>
        <v>5</v>
      </c>
      <c r="AR143" s="17">
        <f t="shared" si="133"/>
        <v>13</v>
      </c>
      <c r="AS143" s="17">
        <f t="shared" si="134"/>
        <v>23</v>
      </c>
      <c r="AT143" s="17">
        <f t="shared" si="135"/>
        <v>43</v>
      </c>
      <c r="AU143" s="17">
        <f t="shared" si="136"/>
        <v>7</v>
      </c>
      <c r="AV143" s="17">
        <f t="shared" si="137"/>
        <v>33</v>
      </c>
      <c r="AW143" s="17">
        <f t="shared" si="139"/>
        <v>18.966666666666686</v>
      </c>
      <c r="AX143" s="17" t="e">
        <f t="shared" ca="1" si="140"/>
        <v>#N/A</v>
      </c>
      <c r="AY143" s="17" t="e">
        <f t="shared" ca="1" si="141"/>
        <v>#N/A</v>
      </c>
      <c r="AZ143" s="17" t="e">
        <f t="shared" ca="1" si="142"/>
        <v>#N/A</v>
      </c>
      <c r="BA143" s="17" t="e">
        <f t="shared" ca="1" si="143"/>
        <v>#N/A</v>
      </c>
      <c r="BB143" s="17" t="e">
        <f t="shared" ca="1" si="144"/>
        <v>#N/A</v>
      </c>
      <c r="BC143" s="17" t="e">
        <f t="shared" ca="1" si="145"/>
        <v>#N/A</v>
      </c>
      <c r="BD143" s="17" t="e">
        <f t="shared" ca="1" si="146"/>
        <v>#N/A</v>
      </c>
      <c r="BE143" s="17">
        <v>0</v>
      </c>
      <c r="CK143" s="17">
        <v>140</v>
      </c>
      <c r="CL143" s="17">
        <f t="shared" si="148"/>
        <v>10.378419038065385</v>
      </c>
      <c r="CM143" s="17">
        <f t="shared" si="123"/>
        <v>-0.60678497436285361</v>
      </c>
      <c r="CN143" s="17">
        <f t="shared" si="149"/>
        <v>10.225794023489311</v>
      </c>
      <c r="CO143" s="17">
        <f t="shared" si="150"/>
        <v>-0.51697736394051219</v>
      </c>
    </row>
    <row r="144" spans="23:93" x14ac:dyDescent="0.2">
      <c r="AA144" s="17">
        <f t="shared" si="138"/>
        <v>8.8000000000000203E-2</v>
      </c>
      <c r="AB144" s="17">
        <f t="shared" si="125"/>
        <v>5.5289504273422226E-2</v>
      </c>
      <c r="AC144" s="19">
        <f t="shared" si="126"/>
        <v>0.59130276816513272</v>
      </c>
      <c r="AD144" s="17">
        <f t="shared" si="127"/>
        <v>6.0253759089634671E-4</v>
      </c>
      <c r="AE144" s="17">
        <f t="shared" si="128"/>
        <v>1.7743595733811562E-3</v>
      </c>
      <c r="AF144" s="17">
        <f t="shared" si="129"/>
        <v>7</v>
      </c>
      <c r="AG144" s="17">
        <f t="shared" si="130"/>
        <v>6</v>
      </c>
      <c r="AH144" s="17">
        <f t="shared" si="151"/>
        <v>-5000</v>
      </c>
      <c r="AI144" s="17">
        <f t="shared" si="151"/>
        <v>-5000</v>
      </c>
      <c r="AJ144" s="17">
        <f t="shared" si="151"/>
        <v>-5000</v>
      </c>
      <c r="AK144" s="17">
        <f t="shared" si="151"/>
        <v>-5000</v>
      </c>
      <c r="AL144" s="17">
        <f t="shared" si="151"/>
        <v>-5000</v>
      </c>
      <c r="AM144" s="17">
        <f t="shared" si="151"/>
        <v>-5000</v>
      </c>
      <c r="AN144" s="17">
        <f t="shared" si="151"/>
        <v>8.8000000000000203E-2</v>
      </c>
      <c r="AO144" s="17">
        <v>142</v>
      </c>
      <c r="AP144" s="17">
        <f t="shared" si="131"/>
        <v>14</v>
      </c>
      <c r="AQ144" s="17">
        <f t="shared" si="132"/>
        <v>5</v>
      </c>
      <c r="AR144" s="17">
        <f t="shared" si="133"/>
        <v>13</v>
      </c>
      <c r="AS144" s="17">
        <f t="shared" si="134"/>
        <v>23</v>
      </c>
      <c r="AT144" s="17">
        <f t="shared" si="135"/>
        <v>43</v>
      </c>
      <c r="AU144" s="17">
        <f t="shared" si="136"/>
        <v>27</v>
      </c>
      <c r="AV144" s="17">
        <f t="shared" si="137"/>
        <v>4</v>
      </c>
      <c r="AW144" s="17">
        <f t="shared" si="139"/>
        <v>19.100000000000019</v>
      </c>
      <c r="AX144" s="17" t="e">
        <f t="shared" ca="1" si="140"/>
        <v>#N/A</v>
      </c>
      <c r="AY144" s="17" t="e">
        <f t="shared" ca="1" si="141"/>
        <v>#N/A</v>
      </c>
      <c r="AZ144" s="17" t="e">
        <f t="shared" ca="1" si="142"/>
        <v>#N/A</v>
      </c>
      <c r="BA144" s="17" t="e">
        <f t="shared" ca="1" si="143"/>
        <v>#N/A</v>
      </c>
      <c r="BB144" s="17" t="e">
        <f t="shared" ca="1" si="144"/>
        <v>#N/A</v>
      </c>
      <c r="BC144" s="17" t="e">
        <f t="shared" ca="1" si="145"/>
        <v>#N/A</v>
      </c>
      <c r="BD144" s="17" t="e">
        <f t="shared" ca="1" si="146"/>
        <v>#N/A</v>
      </c>
      <c r="BE144" s="17">
        <v>0</v>
      </c>
      <c r="CK144" s="17">
        <v>141</v>
      </c>
      <c r="CL144" s="17">
        <f t="shared" si="148"/>
        <v>9.8184051378350681</v>
      </c>
      <c r="CM144" s="17">
        <f t="shared" si="123"/>
        <v>5.1210788088963032E-2</v>
      </c>
      <c r="CN144" s="17">
        <f t="shared" si="149"/>
        <v>9.8971066132855743</v>
      </c>
      <c r="CO144" s="17">
        <f t="shared" si="150"/>
        <v>4.3759389845551007E-2</v>
      </c>
    </row>
    <row r="145" spans="27:93" x14ac:dyDescent="0.2">
      <c r="AA145" s="17">
        <f t="shared" si="138"/>
        <v>8.9333333333333542E-2</v>
      </c>
      <c r="AB145" s="17">
        <f t="shared" si="125"/>
        <v>5.6125478969990962E-2</v>
      </c>
      <c r="AC145" s="19">
        <f t="shared" si="126"/>
        <v>1.6737061032413406E-2</v>
      </c>
      <c r="AD145" s="17">
        <f t="shared" si="127"/>
        <v>1.0295327601435832E-4</v>
      </c>
      <c r="AE145" s="17">
        <f t="shared" si="128"/>
        <v>1.3326499407751389E-11</v>
      </c>
      <c r="AF145" s="17">
        <f t="shared" si="129"/>
        <v>7</v>
      </c>
      <c r="AG145" s="17">
        <f t="shared" si="130"/>
        <v>7</v>
      </c>
      <c r="AH145" s="17">
        <f t="shared" si="151"/>
        <v>-5000</v>
      </c>
      <c r="AI145" s="17">
        <f t="shared" si="151"/>
        <v>-5000</v>
      </c>
      <c r="AJ145" s="17">
        <f t="shared" si="151"/>
        <v>-5000</v>
      </c>
      <c r="AK145" s="17">
        <f t="shared" si="151"/>
        <v>-5000</v>
      </c>
      <c r="AL145" s="17">
        <f t="shared" si="151"/>
        <v>-5000</v>
      </c>
      <c r="AM145" s="17">
        <f t="shared" si="151"/>
        <v>-5000</v>
      </c>
      <c r="AN145" s="17">
        <f t="shared" si="151"/>
        <v>8.9333333333333542E-2</v>
      </c>
      <c r="AO145" s="17">
        <v>143</v>
      </c>
      <c r="AP145" s="17">
        <f t="shared" si="131"/>
        <v>14</v>
      </c>
      <c r="AQ145" s="17">
        <f t="shared" si="132"/>
        <v>5</v>
      </c>
      <c r="AR145" s="17">
        <f t="shared" si="133"/>
        <v>13</v>
      </c>
      <c r="AS145" s="17">
        <f t="shared" si="134"/>
        <v>23</v>
      </c>
      <c r="AT145" s="17">
        <f t="shared" si="135"/>
        <v>43</v>
      </c>
      <c r="AU145" s="17">
        <f t="shared" si="136"/>
        <v>27</v>
      </c>
      <c r="AV145" s="17">
        <f t="shared" si="137"/>
        <v>3</v>
      </c>
      <c r="AW145" s="17">
        <f t="shared" si="139"/>
        <v>19.233333333333356</v>
      </c>
      <c r="AX145" s="17" t="e">
        <f t="shared" ca="1" si="140"/>
        <v>#N/A</v>
      </c>
      <c r="AY145" s="17" t="e">
        <f t="shared" ca="1" si="141"/>
        <v>#N/A</v>
      </c>
      <c r="AZ145" s="17" t="e">
        <f t="shared" ca="1" si="142"/>
        <v>#N/A</v>
      </c>
      <c r="BA145" s="17" t="e">
        <f t="shared" ca="1" si="143"/>
        <v>#N/A</v>
      </c>
      <c r="BB145" s="17" t="e">
        <f t="shared" ca="1" si="144"/>
        <v>#N/A</v>
      </c>
      <c r="BC145" s="17" t="e">
        <f t="shared" ca="1" si="145"/>
        <v>#N/A</v>
      </c>
      <c r="BD145" s="17" t="e">
        <f t="shared" ca="1" si="146"/>
        <v>#N/A</v>
      </c>
      <c r="BE145" s="17">
        <v>0</v>
      </c>
      <c r="CK145" s="17">
        <v>142</v>
      </c>
      <c r="CL145" s="17">
        <f t="shared" si="148"/>
        <v>9.2983427817170625</v>
      </c>
      <c r="CM145" s="17">
        <f t="shared" si="123"/>
        <v>0.66762192231933615</v>
      </c>
      <c r="CN145" s="17">
        <f t="shared" si="149"/>
        <v>9.624630326927246</v>
      </c>
      <c r="CO145" s="17">
        <f t="shared" si="150"/>
        <v>0.57210516374206022</v>
      </c>
    </row>
    <row r="146" spans="27:93" x14ac:dyDescent="0.2">
      <c r="AA146" s="17">
        <f t="shared" si="138"/>
        <v>9.0666666666666881E-2</v>
      </c>
      <c r="AB146" s="17">
        <f t="shared" si="125"/>
        <v>5.6961375144482546E-2</v>
      </c>
      <c r="AC146" s="19">
        <f t="shared" si="126"/>
        <v>0.82298521246695933</v>
      </c>
      <c r="AD146" s="17">
        <f t="shared" si="127"/>
        <v>2.111296137009568E-5</v>
      </c>
      <c r="AE146" s="17">
        <f t="shared" si="128"/>
        <v>1.7347413697804701E-3</v>
      </c>
      <c r="AF146" s="17">
        <f t="shared" si="129"/>
        <v>7</v>
      </c>
      <c r="AG146" s="17">
        <f t="shared" si="130"/>
        <v>6</v>
      </c>
      <c r="AH146" s="17">
        <f t="shared" si="151"/>
        <v>-5000</v>
      </c>
      <c r="AI146" s="17">
        <f t="shared" si="151"/>
        <v>-5000</v>
      </c>
      <c r="AJ146" s="17">
        <f t="shared" si="151"/>
        <v>-5000</v>
      </c>
      <c r="AK146" s="17">
        <f t="shared" si="151"/>
        <v>-5000</v>
      </c>
      <c r="AL146" s="17">
        <f t="shared" si="151"/>
        <v>-5000</v>
      </c>
      <c r="AM146" s="17">
        <f t="shared" si="151"/>
        <v>-5000</v>
      </c>
      <c r="AN146" s="17">
        <f t="shared" si="151"/>
        <v>9.0666666666666881E-2</v>
      </c>
      <c r="AO146" s="17">
        <v>144</v>
      </c>
      <c r="AP146" s="17">
        <f t="shared" si="131"/>
        <v>14</v>
      </c>
      <c r="AQ146" s="17">
        <f t="shared" si="132"/>
        <v>5</v>
      </c>
      <c r="AR146" s="17">
        <f t="shared" si="133"/>
        <v>13</v>
      </c>
      <c r="AS146" s="17">
        <f t="shared" si="134"/>
        <v>23</v>
      </c>
      <c r="AT146" s="17">
        <f t="shared" si="135"/>
        <v>43</v>
      </c>
      <c r="AU146" s="17">
        <f t="shared" si="136"/>
        <v>27</v>
      </c>
      <c r="AV146" s="17">
        <f t="shared" si="137"/>
        <v>2</v>
      </c>
      <c r="AW146" s="17">
        <f t="shared" si="139"/>
        <v>19.366666666666688</v>
      </c>
      <c r="AX146" s="17" t="e">
        <f t="shared" ca="1" si="140"/>
        <v>#N/A</v>
      </c>
      <c r="AY146" s="17" t="e">
        <f t="shared" ca="1" si="141"/>
        <v>#N/A</v>
      </c>
      <c r="AZ146" s="17" t="e">
        <f t="shared" ca="1" si="142"/>
        <v>#N/A</v>
      </c>
      <c r="BA146" s="17" t="e">
        <f t="shared" ca="1" si="143"/>
        <v>#N/A</v>
      </c>
      <c r="BB146" s="17" t="e">
        <f t="shared" ca="1" si="144"/>
        <v>#N/A</v>
      </c>
      <c r="BC146" s="17" t="e">
        <f t="shared" ca="1" si="145"/>
        <v>#N/A</v>
      </c>
      <c r="BD146" s="17" t="e">
        <f t="shared" ca="1" si="146"/>
        <v>#N/A</v>
      </c>
      <c r="BE146" s="17">
        <v>0</v>
      </c>
      <c r="CK146" s="17">
        <v>143</v>
      </c>
      <c r="CL146" s="17">
        <f t="shared" si="148"/>
        <v>8.8235026382623118</v>
      </c>
      <c r="CM146" s="17">
        <f t="shared" si="123"/>
        <v>0.67280063338012119</v>
      </c>
      <c r="CN146" s="17">
        <f t="shared" si="149"/>
        <v>9.4100563567625475</v>
      </c>
      <c r="CO146" s="17">
        <f t="shared" si="150"/>
        <v>0.57813746629390461</v>
      </c>
    </row>
    <row r="147" spans="27:93" x14ac:dyDescent="0.2">
      <c r="AA147" s="17">
        <f t="shared" si="138"/>
        <v>9.200000000000022E-2</v>
      </c>
      <c r="AB147" s="17">
        <f t="shared" si="125"/>
        <v>5.7797191640007087E-2</v>
      </c>
      <c r="AC147" s="19">
        <f t="shared" si="126"/>
        <v>0.70660095295687497</v>
      </c>
      <c r="AD147" s="17">
        <f t="shared" si="127"/>
        <v>3.4453964374936148E-4</v>
      </c>
      <c r="AE147" s="17">
        <f t="shared" si="128"/>
        <v>3.2695704093118013E-3</v>
      </c>
      <c r="AF147" s="17">
        <f t="shared" si="129"/>
        <v>7</v>
      </c>
      <c r="AG147" s="17">
        <f t="shared" si="130"/>
        <v>5</v>
      </c>
      <c r="AH147" s="17">
        <f t="shared" si="151"/>
        <v>-5000</v>
      </c>
      <c r="AI147" s="17">
        <f t="shared" si="151"/>
        <v>-5000</v>
      </c>
      <c r="AJ147" s="17">
        <f t="shared" si="151"/>
        <v>-5000</v>
      </c>
      <c r="AK147" s="17">
        <f t="shared" si="151"/>
        <v>-5000</v>
      </c>
      <c r="AL147" s="17">
        <f t="shared" si="151"/>
        <v>-5000</v>
      </c>
      <c r="AM147" s="17">
        <f t="shared" si="151"/>
        <v>-5000</v>
      </c>
      <c r="AN147" s="17">
        <f t="shared" si="151"/>
        <v>9.200000000000022E-2</v>
      </c>
      <c r="AO147" s="17">
        <v>145</v>
      </c>
      <c r="AP147" s="17">
        <f t="shared" si="131"/>
        <v>14</v>
      </c>
      <c r="AQ147" s="17">
        <f t="shared" si="132"/>
        <v>5</v>
      </c>
      <c r="AR147" s="17">
        <f t="shared" si="133"/>
        <v>13</v>
      </c>
      <c r="AS147" s="17">
        <f t="shared" si="134"/>
        <v>23</v>
      </c>
      <c r="AT147" s="17">
        <f t="shared" si="135"/>
        <v>43</v>
      </c>
      <c r="AU147" s="17">
        <f t="shared" si="136"/>
        <v>27</v>
      </c>
      <c r="AV147" s="17">
        <f t="shared" si="137"/>
        <v>1</v>
      </c>
      <c r="AW147" s="17">
        <f t="shared" si="139"/>
        <v>19.500000000000025</v>
      </c>
      <c r="AX147" s="17" t="e">
        <f t="shared" ca="1" si="140"/>
        <v>#N/A</v>
      </c>
      <c r="AY147" s="17" t="e">
        <f t="shared" ca="1" si="141"/>
        <v>#N/A</v>
      </c>
      <c r="AZ147" s="17" t="e">
        <f t="shared" ca="1" si="142"/>
        <v>#N/A</v>
      </c>
      <c r="BA147" s="17" t="e">
        <f t="shared" ca="1" si="143"/>
        <v>#N/A</v>
      </c>
      <c r="BB147" s="17" t="e">
        <f t="shared" ca="1" si="144"/>
        <v>#N/A</v>
      </c>
      <c r="BC147" s="17" t="e">
        <f t="shared" ca="1" si="145"/>
        <v>#N/A</v>
      </c>
      <c r="BD147" s="17" t="e">
        <f t="shared" ca="1" si="146"/>
        <v>#N/A</v>
      </c>
      <c r="BE147" s="17">
        <v>0</v>
      </c>
      <c r="CK147" s="17">
        <v>144</v>
      </c>
      <c r="CL147" s="17">
        <f t="shared" si="148"/>
        <v>8.3983503063519915</v>
      </c>
      <c r="CM147" s="17">
        <f t="shared" si="123"/>
        <v>5.6855156015718902E-2</v>
      </c>
      <c r="CN147" s="17">
        <f t="shared" si="149"/>
        <v>9.2542575443737665</v>
      </c>
      <c r="CO147" s="17">
        <f t="shared" si="150"/>
        <v>4.8986845516274684E-2</v>
      </c>
    </row>
    <row r="148" spans="27:93" x14ac:dyDescent="0.2">
      <c r="AA148" s="17">
        <f t="shared" si="138"/>
        <v>9.333333333333356E-2</v>
      </c>
      <c r="AB148" s="17">
        <f t="shared" si="125"/>
        <v>5.8632927300340559E-2</v>
      </c>
      <c r="AC148" s="19">
        <f t="shared" si="126"/>
        <v>6.6222767559612376E-5</v>
      </c>
      <c r="AD148" s="17">
        <f t="shared" si="127"/>
        <v>9.4425492102495308E-4</v>
      </c>
      <c r="AE148" s="17">
        <f t="shared" si="128"/>
        <v>3.913643493653212E-23</v>
      </c>
      <c r="AF148" s="17">
        <f t="shared" si="129"/>
        <v>6</v>
      </c>
      <c r="AG148" s="17">
        <f t="shared" si="130"/>
        <v>7</v>
      </c>
      <c r="AH148" s="17">
        <f t="shared" si="151"/>
        <v>-5000</v>
      </c>
      <c r="AI148" s="17">
        <f t="shared" si="151"/>
        <v>-5000</v>
      </c>
      <c r="AJ148" s="17">
        <f t="shared" si="151"/>
        <v>-5000</v>
      </c>
      <c r="AK148" s="17">
        <f t="shared" si="151"/>
        <v>-5000</v>
      </c>
      <c r="AL148" s="17">
        <f t="shared" si="151"/>
        <v>-5000</v>
      </c>
      <c r="AM148" s="17">
        <f t="shared" si="151"/>
        <v>9.333333333333356E-2</v>
      </c>
      <c r="AN148" s="17">
        <f t="shared" si="151"/>
        <v>-5000</v>
      </c>
      <c r="AO148" s="17">
        <v>146</v>
      </c>
      <c r="AP148" s="17">
        <f t="shared" si="131"/>
        <v>14</v>
      </c>
      <c r="AQ148" s="17">
        <f t="shared" si="132"/>
        <v>5</v>
      </c>
      <c r="AR148" s="17">
        <f t="shared" si="133"/>
        <v>13</v>
      </c>
      <c r="AS148" s="17">
        <f t="shared" si="134"/>
        <v>23</v>
      </c>
      <c r="AT148" s="17">
        <f t="shared" si="135"/>
        <v>43</v>
      </c>
      <c r="AU148" s="17">
        <f t="shared" si="136"/>
        <v>6</v>
      </c>
      <c r="AV148" s="17">
        <f t="shared" si="137"/>
        <v>33</v>
      </c>
      <c r="AW148" s="17">
        <f t="shared" si="139"/>
        <v>19.633333333333358</v>
      </c>
      <c r="AX148" s="17" t="e">
        <f t="shared" ca="1" si="140"/>
        <v>#N/A</v>
      </c>
      <c r="AY148" s="17" t="e">
        <f t="shared" ca="1" si="141"/>
        <v>#N/A</v>
      </c>
      <c r="AZ148" s="17" t="e">
        <f t="shared" ca="1" si="142"/>
        <v>#N/A</v>
      </c>
      <c r="BA148" s="17" t="e">
        <f t="shared" ca="1" si="143"/>
        <v>#N/A</v>
      </c>
      <c r="BB148" s="17" t="e">
        <f t="shared" ca="1" si="144"/>
        <v>#N/A</v>
      </c>
      <c r="BC148" s="17" t="e">
        <f t="shared" ca="1" si="145"/>
        <v>#N/A</v>
      </c>
      <c r="BD148" s="17" t="e">
        <f t="shared" ca="1" si="146"/>
        <v>#N/A</v>
      </c>
      <c r="BE148" s="17">
        <v>0</v>
      </c>
      <c r="CK148" s="17">
        <v>145</v>
      </c>
      <c r="CL148" s="17">
        <f t="shared" si="148"/>
        <v>8.0265215613814949</v>
      </c>
      <c r="CM148" s="17">
        <f t="shared" si="123"/>
        <v>-0.61654524857045157</v>
      </c>
      <c r="CN148" s="17">
        <f t="shared" si="149"/>
        <v>9.1573092096817366</v>
      </c>
      <c r="CO148" s="17">
        <f t="shared" si="150"/>
        <v>-0.53260633366280707</v>
      </c>
    </row>
    <row r="149" spans="27:93" x14ac:dyDescent="0.2">
      <c r="AA149" s="17">
        <f t="shared" si="138"/>
        <v>9.4666666666666899E-2</v>
      </c>
      <c r="AB149" s="17">
        <f t="shared" si="125"/>
        <v>5.9468580969934202E-2</v>
      </c>
      <c r="AC149" s="19">
        <f t="shared" si="126"/>
        <v>0.72117731629124049</v>
      </c>
      <c r="AD149" s="17">
        <f t="shared" si="127"/>
        <v>1.6188126558209707E-3</v>
      </c>
      <c r="AE149" s="17">
        <f t="shared" si="128"/>
        <v>7.8488962052492613E-3</v>
      </c>
      <c r="AF149" s="17">
        <f t="shared" si="129"/>
        <v>6</v>
      </c>
      <c r="AG149" s="17">
        <f t="shared" si="130"/>
        <v>5</v>
      </c>
      <c r="AH149" s="17">
        <f t="shared" si="151"/>
        <v>-5000</v>
      </c>
      <c r="AI149" s="17">
        <f t="shared" si="151"/>
        <v>-5000</v>
      </c>
      <c r="AJ149" s="17">
        <f t="shared" si="151"/>
        <v>-5000</v>
      </c>
      <c r="AK149" s="17">
        <f t="shared" si="151"/>
        <v>-5000</v>
      </c>
      <c r="AL149" s="17">
        <f t="shared" si="151"/>
        <v>-5000</v>
      </c>
      <c r="AM149" s="17">
        <f t="shared" si="151"/>
        <v>9.4666666666666899E-2</v>
      </c>
      <c r="AN149" s="17">
        <f t="shared" si="151"/>
        <v>-5000</v>
      </c>
      <c r="AO149" s="17">
        <v>147</v>
      </c>
      <c r="AP149" s="17">
        <f t="shared" si="131"/>
        <v>14</v>
      </c>
      <c r="AQ149" s="17">
        <f t="shared" si="132"/>
        <v>5</v>
      </c>
      <c r="AR149" s="17">
        <f t="shared" si="133"/>
        <v>13</v>
      </c>
      <c r="AS149" s="17">
        <f t="shared" si="134"/>
        <v>23</v>
      </c>
      <c r="AT149" s="17">
        <f t="shared" si="135"/>
        <v>43</v>
      </c>
      <c r="AU149" s="17">
        <f t="shared" si="136"/>
        <v>5</v>
      </c>
      <c r="AV149" s="17">
        <f t="shared" si="137"/>
        <v>33</v>
      </c>
      <c r="AW149" s="17">
        <f t="shared" si="139"/>
        <v>19.766666666666691</v>
      </c>
      <c r="AX149" s="17" t="e">
        <f t="shared" ca="1" si="140"/>
        <v>#N/A</v>
      </c>
      <c r="AY149" s="17" t="e">
        <f t="shared" ca="1" si="141"/>
        <v>#N/A</v>
      </c>
      <c r="AZ149" s="17" t="e">
        <f t="shared" ca="1" si="142"/>
        <v>#N/A</v>
      </c>
      <c r="BA149" s="17" t="e">
        <f t="shared" ca="1" si="143"/>
        <v>#N/A</v>
      </c>
      <c r="BB149" s="17" t="e">
        <f t="shared" ca="1" si="144"/>
        <v>#N/A</v>
      </c>
      <c r="BC149" s="17" t="e">
        <f t="shared" ca="1" si="145"/>
        <v>#N/A</v>
      </c>
      <c r="BD149" s="17" t="e">
        <f t="shared" ca="1" si="146"/>
        <v>#N/A</v>
      </c>
      <c r="BE149" s="17">
        <v>0</v>
      </c>
      <c r="CK149" s="17">
        <v>146</v>
      </c>
      <c r="CL149" s="17">
        <f t="shared" si="148"/>
        <v>7.7108095631114608</v>
      </c>
      <c r="CM149" s="17">
        <f t="shared" si="123"/>
        <v>-0.72613281367908578</v>
      </c>
      <c r="CN149" s="17">
        <f t="shared" si="149"/>
        <v>9.1185185906455253</v>
      </c>
      <c r="CO149" s="17">
        <f t="shared" si="150"/>
        <v>-0.62886493072252359</v>
      </c>
    </row>
    <row r="150" spans="27:93" x14ac:dyDescent="0.2">
      <c r="AA150" s="17">
        <f t="shared" si="138"/>
        <v>9.6000000000000238E-2</v>
      </c>
      <c r="AB150" s="17">
        <f t="shared" si="125"/>
        <v>6.0304151493924069E-2</v>
      </c>
      <c r="AC150" s="19">
        <f t="shared" si="126"/>
        <v>0.81085634109897187</v>
      </c>
      <c r="AD150" s="17">
        <f t="shared" si="127"/>
        <v>2.1567704539766645E-3</v>
      </c>
      <c r="AE150" s="17">
        <f t="shared" si="128"/>
        <v>1.6278768587489861E-2</v>
      </c>
      <c r="AF150" s="17">
        <f t="shared" si="129"/>
        <v>6</v>
      </c>
      <c r="AG150" s="17">
        <f t="shared" si="130"/>
        <v>4</v>
      </c>
      <c r="AH150" s="17">
        <f t="shared" si="151"/>
        <v>-5000</v>
      </c>
      <c r="AI150" s="17">
        <f t="shared" si="151"/>
        <v>-5000</v>
      </c>
      <c r="AJ150" s="17">
        <f t="shared" si="151"/>
        <v>-5000</v>
      </c>
      <c r="AK150" s="17">
        <f t="shared" si="151"/>
        <v>-5000</v>
      </c>
      <c r="AL150" s="17">
        <f t="shared" si="151"/>
        <v>-5000</v>
      </c>
      <c r="AM150" s="17">
        <f t="shared" si="151"/>
        <v>9.6000000000000238E-2</v>
      </c>
      <c r="AN150" s="17">
        <f t="shared" si="151"/>
        <v>-5000</v>
      </c>
      <c r="AO150" s="17">
        <v>148</v>
      </c>
      <c r="AP150" s="17">
        <f t="shared" si="131"/>
        <v>14</v>
      </c>
      <c r="AQ150" s="17">
        <f t="shared" si="132"/>
        <v>5</v>
      </c>
      <c r="AR150" s="17">
        <f t="shared" si="133"/>
        <v>13</v>
      </c>
      <c r="AS150" s="17">
        <f t="shared" si="134"/>
        <v>23</v>
      </c>
      <c r="AT150" s="17">
        <f t="shared" si="135"/>
        <v>43</v>
      </c>
      <c r="AU150" s="17">
        <f t="shared" si="136"/>
        <v>4</v>
      </c>
      <c r="AV150" s="17">
        <f t="shared" si="137"/>
        <v>33</v>
      </c>
      <c r="AW150" s="17">
        <f t="shared" si="139"/>
        <v>19.900000000000023</v>
      </c>
      <c r="AX150" s="17" t="e">
        <f t="shared" ca="1" si="140"/>
        <v>#N/A</v>
      </c>
      <c r="AY150" s="17" t="e">
        <f t="shared" ca="1" si="141"/>
        <v>#N/A</v>
      </c>
      <c r="AZ150" s="17" t="e">
        <f t="shared" ca="1" si="142"/>
        <v>#N/A</v>
      </c>
      <c r="BA150" s="17" t="e">
        <f t="shared" ca="1" si="143"/>
        <v>#N/A</v>
      </c>
      <c r="BB150" s="17" t="e">
        <f t="shared" ca="1" si="144"/>
        <v>#N/A</v>
      </c>
      <c r="BC150" s="17" t="e">
        <f t="shared" ca="1" si="145"/>
        <v>#N/A</v>
      </c>
      <c r="BD150" s="17" t="e">
        <f t="shared" ca="1" si="146"/>
        <v>#N/A</v>
      </c>
      <c r="BE150" s="17">
        <v>0</v>
      </c>
      <c r="CK150" s="17">
        <v>147</v>
      </c>
      <c r="CL150" s="17">
        <f t="shared" si="148"/>
        <v>7.4531634284790487</v>
      </c>
      <c r="CM150" s="17">
        <f t="shared" si="123"/>
        <v>-0.1663510657841</v>
      </c>
      <c r="CN150" s="17">
        <f t="shared" si="149"/>
        <v>9.136462028520338</v>
      </c>
      <c r="CO150" s="17">
        <f t="shared" si="150"/>
        <v>-0.14442297764182288</v>
      </c>
    </row>
    <row r="151" spans="27:93" x14ac:dyDescent="0.2">
      <c r="AA151" s="17">
        <f t="shared" si="138"/>
        <v>9.7333333333333577E-2</v>
      </c>
      <c r="AB151" s="17">
        <f t="shared" si="125"/>
        <v>6.1139637718140384E-2</v>
      </c>
      <c r="AC151" s="19">
        <f t="shared" si="126"/>
        <v>1.311960594715756E-2</v>
      </c>
      <c r="AD151" s="17">
        <f t="shared" si="127"/>
        <v>2.3985343915130957E-3</v>
      </c>
      <c r="AE151" s="17">
        <f t="shared" si="128"/>
        <v>1.9036054087506907E-11</v>
      </c>
      <c r="AF151" s="17">
        <f t="shared" si="129"/>
        <v>6</v>
      </c>
      <c r="AG151" s="17">
        <f t="shared" si="130"/>
        <v>7</v>
      </c>
      <c r="AH151" s="17">
        <f t="shared" si="151"/>
        <v>-5000</v>
      </c>
      <c r="AI151" s="17">
        <f t="shared" si="151"/>
        <v>-5000</v>
      </c>
      <c r="AJ151" s="17">
        <f t="shared" si="151"/>
        <v>-5000</v>
      </c>
      <c r="AK151" s="17">
        <f t="shared" si="151"/>
        <v>-5000</v>
      </c>
      <c r="AL151" s="17">
        <f t="shared" si="151"/>
        <v>-5000</v>
      </c>
      <c r="AM151" s="17">
        <f t="shared" si="151"/>
        <v>9.7333333333333577E-2</v>
      </c>
      <c r="AN151" s="17">
        <f t="shared" si="151"/>
        <v>-5000</v>
      </c>
      <c r="AO151" s="17">
        <v>149</v>
      </c>
      <c r="AP151" s="17">
        <f t="shared" si="131"/>
        <v>14</v>
      </c>
      <c r="AQ151" s="17">
        <f t="shared" si="132"/>
        <v>5</v>
      </c>
      <c r="AR151" s="17">
        <f t="shared" si="133"/>
        <v>13</v>
      </c>
      <c r="AS151" s="17">
        <f t="shared" si="134"/>
        <v>23</v>
      </c>
      <c r="AT151" s="17">
        <f t="shared" si="135"/>
        <v>43</v>
      </c>
      <c r="AU151" s="17">
        <f t="shared" si="136"/>
        <v>3</v>
      </c>
      <c r="AV151" s="17">
        <f t="shared" si="137"/>
        <v>33</v>
      </c>
      <c r="AW151" s="17">
        <f t="shared" si="139"/>
        <v>20.033333333333356</v>
      </c>
      <c r="AX151" s="17" t="e">
        <f t="shared" ca="1" si="140"/>
        <v>#N/A</v>
      </c>
      <c r="AY151" s="17" t="e">
        <f t="shared" ca="1" si="141"/>
        <v>#N/A</v>
      </c>
      <c r="AZ151" s="17" t="e">
        <f t="shared" ca="1" si="142"/>
        <v>#N/A</v>
      </c>
      <c r="BA151" s="17" t="e">
        <f t="shared" ca="1" si="143"/>
        <v>#N/A</v>
      </c>
      <c r="BB151" s="17" t="e">
        <f t="shared" ca="1" si="144"/>
        <v>#N/A</v>
      </c>
      <c r="BC151" s="17" t="e">
        <f t="shared" ca="1" si="145"/>
        <v>#N/A</v>
      </c>
      <c r="BD151" s="17" t="e">
        <f t="shared" ca="1" si="146"/>
        <v>#N/A</v>
      </c>
      <c r="BE151" s="17">
        <v>0</v>
      </c>
      <c r="CK151" s="17">
        <v>148</v>
      </c>
      <c r="CL151" s="17">
        <f t="shared" si="148"/>
        <v>7.254697478879506</v>
      </c>
      <c r="CM151" s="17">
        <f t="shared" si="123"/>
        <v>0.55116529422621086</v>
      </c>
      <c r="CN151" s="17">
        <f t="shared" si="149"/>
        <v>9.2090290080085762</v>
      </c>
      <c r="CO151" s="17">
        <f t="shared" si="150"/>
        <v>0.47965901514711984</v>
      </c>
    </row>
    <row r="152" spans="27:93" x14ac:dyDescent="0.2">
      <c r="AA152" s="17">
        <f t="shared" si="138"/>
        <v>9.8666666666666916E-2</v>
      </c>
      <c r="AB152" s="17">
        <f t="shared" si="125"/>
        <v>6.1975038489117007E-2</v>
      </c>
      <c r="AC152" s="19">
        <f t="shared" si="126"/>
        <v>0.6049377345295095</v>
      </c>
      <c r="AD152" s="17">
        <f t="shared" si="127"/>
        <v>2.2797671413348187E-3</v>
      </c>
      <c r="AE152" s="17">
        <f t="shared" si="128"/>
        <v>3.868108279888973E-3</v>
      </c>
      <c r="AF152" s="17">
        <f t="shared" si="129"/>
        <v>6</v>
      </c>
      <c r="AG152" s="17">
        <f t="shared" si="130"/>
        <v>5</v>
      </c>
      <c r="AH152" s="17">
        <f t="shared" si="151"/>
        <v>-5000</v>
      </c>
      <c r="AI152" s="17">
        <f t="shared" si="151"/>
        <v>-5000</v>
      </c>
      <c r="AJ152" s="17">
        <f t="shared" si="151"/>
        <v>-5000</v>
      </c>
      <c r="AK152" s="17">
        <f t="shared" si="151"/>
        <v>-5000</v>
      </c>
      <c r="AL152" s="17">
        <f t="shared" si="151"/>
        <v>-5000</v>
      </c>
      <c r="AM152" s="17">
        <f t="shared" si="151"/>
        <v>9.8666666666666916E-2</v>
      </c>
      <c r="AN152" s="17">
        <f t="shared" si="151"/>
        <v>-5000</v>
      </c>
      <c r="AO152" s="17">
        <v>150</v>
      </c>
      <c r="AP152" s="17">
        <f t="shared" si="131"/>
        <v>14</v>
      </c>
      <c r="AQ152" s="17">
        <f t="shared" si="132"/>
        <v>5</v>
      </c>
      <c r="AR152" s="17">
        <f t="shared" si="133"/>
        <v>13</v>
      </c>
      <c r="AS152" s="17">
        <f t="shared" si="134"/>
        <v>23</v>
      </c>
      <c r="AT152" s="17">
        <f t="shared" si="135"/>
        <v>43</v>
      </c>
      <c r="AU152" s="17">
        <f t="shared" si="136"/>
        <v>2</v>
      </c>
      <c r="AV152" s="17">
        <f t="shared" si="137"/>
        <v>33</v>
      </c>
      <c r="AW152" s="17">
        <f t="shared" si="139"/>
        <v>20.166666666666693</v>
      </c>
      <c r="AX152" s="17" t="e">
        <f t="shared" ca="1" si="140"/>
        <v>#N/A</v>
      </c>
      <c r="AY152" s="17" t="e">
        <f t="shared" ca="1" si="141"/>
        <v>#N/A</v>
      </c>
      <c r="AZ152" s="17" t="e">
        <f t="shared" ca="1" si="142"/>
        <v>#N/A</v>
      </c>
      <c r="BA152" s="17" t="e">
        <f t="shared" ca="1" si="143"/>
        <v>#N/A</v>
      </c>
      <c r="BB152" s="17" t="e">
        <f t="shared" ca="1" si="144"/>
        <v>#N/A</v>
      </c>
      <c r="BC152" s="17" t="e">
        <f t="shared" ca="1" si="145"/>
        <v>#N/A</v>
      </c>
      <c r="BD152" s="17" t="e">
        <f t="shared" ca="1" si="146"/>
        <v>#N/A</v>
      </c>
      <c r="BE152" s="17">
        <v>0</v>
      </c>
      <c r="CK152" s="17">
        <v>149</v>
      </c>
      <c r="CL152" s="17">
        <f t="shared" si="148"/>
        <v>7.1157103940486248</v>
      </c>
      <c r="CM152" s="17">
        <f t="shared" si="123"/>
        <v>0.76532358982233628</v>
      </c>
      <c r="CN152" s="17">
        <f t="shared" si="149"/>
        <v>9.3334721479605154</v>
      </c>
      <c r="CO152" s="17">
        <f t="shared" si="150"/>
        <v>0.66758669481590072</v>
      </c>
    </row>
    <row r="153" spans="27:93" x14ac:dyDescent="0.2">
      <c r="AA153" s="17">
        <f t="shared" si="138"/>
        <v>0.10000000000000026</v>
      </c>
      <c r="AB153" s="17">
        <f t="shared" si="125"/>
        <v>6.2810352654100857E-2</v>
      </c>
      <c r="AC153" s="19">
        <f t="shared" si="126"/>
        <v>0.89738496445683957</v>
      </c>
      <c r="AD153" s="17">
        <f t="shared" si="127"/>
        <v>1.8448489996092043E-3</v>
      </c>
      <c r="AE153" s="17">
        <f t="shared" si="128"/>
        <v>2.4996221022407235E-2</v>
      </c>
      <c r="AF153" s="17">
        <f t="shared" si="129"/>
        <v>6</v>
      </c>
      <c r="AG153" s="17">
        <f t="shared" si="130"/>
        <v>4</v>
      </c>
      <c r="AH153" s="17">
        <f t="shared" si="151"/>
        <v>-5000</v>
      </c>
      <c r="AI153" s="17">
        <f t="shared" si="151"/>
        <v>-5000</v>
      </c>
      <c r="AJ153" s="17">
        <f t="shared" si="151"/>
        <v>-5000</v>
      </c>
      <c r="AK153" s="17">
        <f t="shared" si="151"/>
        <v>-5000</v>
      </c>
      <c r="AL153" s="17">
        <f t="shared" si="151"/>
        <v>-5000</v>
      </c>
      <c r="AM153" s="17">
        <f t="shared" si="151"/>
        <v>0.10000000000000026</v>
      </c>
      <c r="AN153" s="17">
        <f t="shared" si="151"/>
        <v>-5000</v>
      </c>
      <c r="AO153" s="17">
        <v>151</v>
      </c>
      <c r="AP153" s="17">
        <f t="shared" si="131"/>
        <v>14</v>
      </c>
      <c r="AQ153" s="17">
        <f t="shared" si="132"/>
        <v>5</v>
      </c>
      <c r="AR153" s="17">
        <f t="shared" si="133"/>
        <v>13</v>
      </c>
      <c r="AS153" s="17">
        <f t="shared" si="134"/>
        <v>23</v>
      </c>
      <c r="AT153" s="17">
        <f t="shared" si="135"/>
        <v>43</v>
      </c>
      <c r="AU153" s="17">
        <f t="shared" si="136"/>
        <v>1</v>
      </c>
      <c r="AV153" s="17">
        <f t="shared" si="137"/>
        <v>33</v>
      </c>
      <c r="AW153" s="17">
        <f t="shared" si="139"/>
        <v>20.300000000000026</v>
      </c>
      <c r="AX153" s="17" t="e">
        <f t="shared" ca="1" si="140"/>
        <v>#N/A</v>
      </c>
      <c r="AY153" s="17" t="e">
        <f t="shared" ca="1" si="141"/>
        <v>#N/A</v>
      </c>
      <c r="AZ153" s="17" t="e">
        <f t="shared" ca="1" si="142"/>
        <v>#N/A</v>
      </c>
      <c r="BA153" s="17" t="e">
        <f t="shared" ca="1" si="143"/>
        <v>#N/A</v>
      </c>
      <c r="BB153" s="17" t="e">
        <f t="shared" ca="1" si="144"/>
        <v>#N/A</v>
      </c>
      <c r="BC153" s="17" t="e">
        <f t="shared" ca="1" si="145"/>
        <v>#N/A</v>
      </c>
      <c r="BD153" s="17" t="e">
        <f t="shared" ca="1" si="146"/>
        <v>#N/A</v>
      </c>
      <c r="BE153" s="17">
        <v>0</v>
      </c>
      <c r="CK153" s="17">
        <v>150</v>
      </c>
      <c r="CL153" s="17">
        <f t="shared" si="148"/>
        <v>7.0357134429501027</v>
      </c>
      <c r="CM153" s="17">
        <f t="shared" ref="CM153:CM216" si="152">COS(CK153+30*$Y$4)*COS(100/CK153)</f>
        <v>0.27481949797197358</v>
      </c>
      <c r="CN153" s="17">
        <f t="shared" si="149"/>
        <v>9.5064622355423634</v>
      </c>
      <c r="CO153" s="17">
        <f t="shared" si="150"/>
        <v>0.2402673729623736</v>
      </c>
    </row>
    <row r="154" spans="27:93" x14ac:dyDescent="0.2">
      <c r="CK154" s="17">
        <v>151</v>
      </c>
      <c r="CL154" s="17">
        <f t="shared" si="148"/>
        <v>7.013466915156318</v>
      </c>
      <c r="CM154" s="17">
        <f t="shared" si="152"/>
        <v>-0.47269579983909127</v>
      </c>
      <c r="CN154" s="17">
        <f t="shared" si="149"/>
        <v>9.7241474039802789</v>
      </c>
      <c r="CO154" s="17">
        <f t="shared" si="150"/>
        <v>-0.41417852045259002</v>
      </c>
    </row>
    <row r="155" spans="27:93" x14ac:dyDescent="0.2">
      <c r="CK155" s="17">
        <v>152</v>
      </c>
      <c r="CL155" s="17">
        <f t="shared" si="148"/>
        <v>7.0470238431892422</v>
      </c>
      <c r="CM155" s="17">
        <f t="shared" si="152"/>
        <v>-0.78923341482649145</v>
      </c>
      <c r="CN155" s="17">
        <f t="shared" si="149"/>
        <v>9.9822155701060993</v>
      </c>
      <c r="CO155" s="17">
        <f t="shared" si="150"/>
        <v>-0.69301833346660291</v>
      </c>
    </row>
    <row r="156" spans="27:93" x14ac:dyDescent="0.2">
      <c r="CK156" s="17">
        <v>153</v>
      </c>
      <c r="CL156" s="17">
        <f t="shared" si="148"/>
        <v>7.133780086196345</v>
      </c>
      <c r="CM156" s="17">
        <f t="shared" si="152"/>
        <v>-0.37980645798407808</v>
      </c>
      <c r="CN156" s="17">
        <f t="shared" si="149"/>
        <v>10.275959271987539</v>
      </c>
      <c r="CO156" s="17">
        <f t="shared" si="150"/>
        <v>-0.3342033671833089</v>
      </c>
    </row>
    <row r="157" spans="27:93" x14ac:dyDescent="0.2">
      <c r="CK157" s="17">
        <v>154</v>
      </c>
      <c r="CL157" s="17">
        <f t="shared" si="148"/>
        <v>7.2705298371714804</v>
      </c>
      <c r="CM157" s="17">
        <f t="shared" si="152"/>
        <v>0.38266432767369268</v>
      </c>
      <c r="CN157" s="17">
        <f t="shared" si="149"/>
        <v>10.600342077964408</v>
      </c>
      <c r="CO157" s="17">
        <f t="shared" si="150"/>
        <v>0.33740564174514948</v>
      </c>
    </row>
    <row r="158" spans="27:93" x14ac:dyDescent="0.2">
      <c r="CK158" s="17">
        <v>155</v>
      </c>
      <c r="CL158" s="17">
        <f t="shared" si="148"/>
        <v>7.4535256186733427</v>
      </c>
      <c r="CM158" s="17">
        <f t="shared" si="152"/>
        <v>0.79706650519432831</v>
      </c>
      <c r="CN158" s="17">
        <f t="shared" si="149"/>
        <v>10.9500657755015</v>
      </c>
      <c r="CO158" s="17">
        <f t="shared" si="150"/>
        <v>0.70419399031557173</v>
      </c>
    </row>
    <row r="159" spans="27:93" x14ac:dyDescent="0.2">
      <c r="CK159" s="17">
        <v>156</v>
      </c>
      <c r="CL159" s="17">
        <f t="shared" si="148"/>
        <v>7.6785418446179712</v>
      </c>
      <c r="CM159" s="17">
        <f t="shared" si="152"/>
        <v>0.47891764068246229</v>
      </c>
      <c r="CN159" s="17">
        <f t="shared" si="149"/>
        <v>11.319637590517519</v>
      </c>
      <c r="CO159" s="17">
        <f t="shared" si="150"/>
        <v>0.42393599510614172</v>
      </c>
    </row>
    <row r="160" spans="27:93" x14ac:dyDescent="0.2">
      <c r="CK160" s="17">
        <v>157</v>
      </c>
      <c r="CL160" s="17">
        <f t="shared" si="148"/>
        <v>7.9409410472050457</v>
      </c>
      <c r="CM160" s="17">
        <f t="shared" si="152"/>
        <v>-0.28287673248049194</v>
      </c>
      <c r="CN160" s="17">
        <f t="shared" si="149"/>
        <v>11.703436734405351</v>
      </c>
      <c r="CO160" s="17">
        <f t="shared" si="150"/>
        <v>-0.25087504413433054</v>
      </c>
    </row>
    <row r="161" spans="89:93" x14ac:dyDescent="0.2">
      <c r="CK161" s="17">
        <v>158</v>
      </c>
      <c r="CL161" s="17">
        <f t="shared" si="148"/>
        <v>8.2357418973734795</v>
      </c>
      <c r="CM161" s="17">
        <f t="shared" si="152"/>
        <v>-0.78838843697334782</v>
      </c>
      <c r="CN161" s="17">
        <f t="shared" si="149"/>
        <v>12.095779626014794</v>
      </c>
      <c r="CO161" s="17">
        <f t="shared" si="150"/>
        <v>-0.7004885809239394</v>
      </c>
    </row>
    <row r="162" spans="89:93" x14ac:dyDescent="0.2">
      <c r="CK162" s="17">
        <v>159</v>
      </c>
      <c r="CL162" s="17">
        <f t="shared" si="148"/>
        <v>8.5576881833887448</v>
      </c>
      <c r="CM162" s="17">
        <f t="shared" si="152"/>
        <v>-0.56987284910949187</v>
      </c>
      <c r="CN162" s="17">
        <f t="shared" si="149"/>
        <v>12.490983188661222</v>
      </c>
      <c r="CO162" s="17">
        <f t="shared" si="150"/>
        <v>-0.50724743190544874</v>
      </c>
    </row>
    <row r="163" spans="89:93" x14ac:dyDescent="0.2">
      <c r="CK163" s="17">
        <v>160</v>
      </c>
      <c r="CL163" s="17">
        <f t="shared" si="148"/>
        <v>8.9013179542871583</v>
      </c>
      <c r="CM163" s="17">
        <f t="shared" si="152"/>
        <v>0.17537583966271186</v>
      </c>
      <c r="CN163" s="17">
        <f t="shared" si="149"/>
        <v>12.883425677041103</v>
      </c>
      <c r="CO163" s="17">
        <f t="shared" si="150"/>
        <v>0.15637736609454544</v>
      </c>
    </row>
    <row r="164" spans="89:93" x14ac:dyDescent="0.2">
      <c r="CK164" s="17">
        <v>161</v>
      </c>
      <c r="CL164" s="17">
        <f t="shared" si="148"/>
        <v>9.2610320820253129</v>
      </c>
      <c r="CM164" s="17">
        <f t="shared" si="152"/>
        <v>0.76313567570488527</v>
      </c>
      <c r="CN164" s="17">
        <f t="shared" si="149"/>
        <v>13.26760454510929</v>
      </c>
      <c r="CO164" s="17">
        <f t="shared" si="150"/>
        <v>0.68163192820290952</v>
      </c>
    </row>
    <row r="165" spans="89:93" x14ac:dyDescent="0.2">
      <c r="CK165" s="17">
        <v>162</v>
      </c>
      <c r="CL165" s="17">
        <f t="shared" si="148"/>
        <v>9.6311615474292704</v>
      </c>
      <c r="CM165" s="17">
        <f t="shared" si="152"/>
        <v>0.65055747892932991</v>
      </c>
      <c r="CN165" s="17">
        <f t="shared" si="149"/>
        <v>13.638190922890406</v>
      </c>
      <c r="CO165" s="17">
        <f t="shared" si="150"/>
        <v>0.58204998861580215</v>
      </c>
    </row>
    <row r="166" spans="89:93" x14ac:dyDescent="0.2">
      <c r="CK166" s="17">
        <v>163</v>
      </c>
      <c r="CL166" s="17">
        <f t="shared" si="148"/>
        <v>10.00603280957465</v>
      </c>
      <c r="CM166" s="17">
        <f t="shared" si="152"/>
        <v>-6.2395253877852414E-2</v>
      </c>
      <c r="CN166" s="17">
        <f t="shared" si="149"/>
        <v>13.990080327288254</v>
      </c>
      <c r="CO166" s="17">
        <f t="shared" si="150"/>
        <v>-5.5915935683836737E-2</v>
      </c>
    </row>
    <row r="167" spans="89:93" x14ac:dyDescent="0.2">
      <c r="CK167" s="17">
        <v>164</v>
      </c>
      <c r="CL167" s="17">
        <f t="shared" si="148"/>
        <v>10.380030675271559</v>
      </c>
      <c r="CM167" s="17">
        <f t="shared" si="152"/>
        <v>-0.72161692606021355</v>
      </c>
      <c r="CN167" s="17">
        <f t="shared" si="149"/>
        <v>14.318439288705742</v>
      </c>
      <c r="CO167" s="17">
        <f t="shared" si="150"/>
        <v>-0.64771465587531007</v>
      </c>
    </row>
    <row r="168" spans="89:93" x14ac:dyDescent="0.2">
      <c r="CK168" s="17">
        <v>165</v>
      </c>
      <c r="CL168" s="17">
        <f t="shared" si="148"/>
        <v>10.747658144138853</v>
      </c>
      <c r="CM168" s="17">
        <f t="shared" si="152"/>
        <v>-0.71907002430495026</v>
      </c>
      <c r="CN168" s="17">
        <f t="shared" si="149"/>
        <v>14.618747631223634</v>
      </c>
      <c r="CO168" s="17">
        <f t="shared" si="150"/>
        <v>-0.64643556906196187</v>
      </c>
    </row>
    <row r="169" spans="89:93" x14ac:dyDescent="0.2">
      <c r="CK169" s="17">
        <v>166</v>
      </c>
      <c r="CL169" s="17">
        <f t="shared" si="148"/>
        <v>11.103592764647326</v>
      </c>
      <c r="CM169" s="17">
        <f t="shared" si="152"/>
        <v>-5.369068929550963E-2</v>
      </c>
      <c r="CN169" s="17">
        <f t="shared" si="149"/>
        <v>14.886836198784852</v>
      </c>
      <c r="CO169" s="17">
        <f t="shared" si="150"/>
        <v>-4.8340893396289934E-2</v>
      </c>
    </row>
    <row r="170" spans="89:93" x14ac:dyDescent="0.2">
      <c r="CK170" s="17">
        <v>167</v>
      </c>
      <c r="CL170" s="17">
        <f t="shared" si="148"/>
        <v>11.442739096853344</v>
      </c>
      <c r="CM170" s="17">
        <f t="shared" si="152"/>
        <v>0.66450635162890936</v>
      </c>
      <c r="CN170" s="17">
        <f t="shared" si="149"/>
        <v>15.118919872916367</v>
      </c>
      <c r="CO170" s="17">
        <f t="shared" si="150"/>
        <v>0.59918583336225473</v>
      </c>
    </row>
    <row r="171" spans="89:93" x14ac:dyDescent="0.2">
      <c r="CK171" s="17">
        <v>168</v>
      </c>
      <c r="CL171" s="17">
        <f t="shared" si="148"/>
        <v>11.760276937752064</v>
      </c>
      <c r="CM171" s="17">
        <f t="shared" si="152"/>
        <v>0.77376464919531429</v>
      </c>
      <c r="CN171" s="17">
        <f t="shared" si="149"/>
        <v>15.31162577865833</v>
      </c>
      <c r="CO171" s="17">
        <f t="shared" si="150"/>
        <v>0.69872058072556986</v>
      </c>
    </row>
    <row r="172" spans="89:93" x14ac:dyDescent="0.2">
      <c r="CK172" s="17">
        <v>169</v>
      </c>
      <c r="CL172" s="17">
        <f t="shared" si="148"/>
        <v>12.051705024719503</v>
      </c>
      <c r="CM172" s="17">
        <f t="shared" si="152"/>
        <v>0.17041974669323298</v>
      </c>
      <c r="CN172" s="17">
        <f t="shared" si="149"/>
        <v>15.462016624270209</v>
      </c>
      <c r="CO172" s="17">
        <f t="shared" si="150"/>
        <v>0.15411070634100363</v>
      </c>
    </row>
    <row r="173" spans="89:93" x14ac:dyDescent="0.2">
      <c r="CK173" s="17">
        <v>170</v>
      </c>
      <c r="CL173" s="17">
        <f t="shared" si="148"/>
        <v>12.312879990903866</v>
      </c>
      <c r="CM173" s="17">
        <f t="shared" si="152"/>
        <v>-0.59282887840616394</v>
      </c>
      <c r="CN173" s="17">
        <f t="shared" si="149"/>
        <v>15.567609166697004</v>
      </c>
      <c r="CO173" s="17">
        <f t="shared" si="150"/>
        <v>-0.53684253214853206</v>
      </c>
    </row>
    <row r="174" spans="89:93" x14ac:dyDescent="0.2">
      <c r="CK174" s="17">
        <v>171</v>
      </c>
      <c r="CL174" s="17">
        <f t="shared" si="148"/>
        <v>12.540050403237299</v>
      </c>
      <c r="CM174" s="17">
        <f t="shared" si="152"/>
        <v>-0.81328797490091964</v>
      </c>
      <c r="CN174" s="17">
        <f t="shared" si="149"/>
        <v>15.626387838492898</v>
      </c>
      <c r="CO174" s="17">
        <f t="shared" si="150"/>
        <v>-0.73748539640742128</v>
      </c>
    </row>
    <row r="175" spans="89:93" x14ac:dyDescent="0.2">
      <c r="CK175" s="17">
        <v>172</v>
      </c>
      <c r="CL175" s="17">
        <f t="shared" si="148"/>
        <v>12.729885768585632</v>
      </c>
      <c r="CM175" s="17">
        <f t="shared" si="152"/>
        <v>-0.28529623634986717</v>
      </c>
      <c r="CN175" s="17">
        <f t="shared" si="149"/>
        <v>15.636813612743939</v>
      </c>
      <c r="CO175" s="17">
        <f t="shared" si="150"/>
        <v>-0.25905015894029632</v>
      </c>
    </row>
    <row r="176" spans="89:93" x14ac:dyDescent="0.2">
      <c r="CK176" s="17">
        <v>173</v>
      </c>
      <c r="CL176" s="17">
        <f t="shared" si="148"/>
        <v>12.879500446100536</v>
      </c>
      <c r="CM176" s="17">
        <f t="shared" si="152"/>
        <v>0.50793795373786643</v>
      </c>
      <c r="CN176" s="17">
        <f t="shared" si="149"/>
        <v>15.597828220364665</v>
      </c>
      <c r="CO176" s="17">
        <f t="shared" si="150"/>
        <v>0.46181161606474291</v>
      </c>
    </row>
    <row r="177" spans="89:93" x14ac:dyDescent="0.2">
      <c r="CK177" s="17">
        <v>174</v>
      </c>
      <c r="CL177" s="17">
        <f t="shared" si="148"/>
        <v>12.986472453793217</v>
      </c>
      <c r="CM177" s="17">
        <f t="shared" si="152"/>
        <v>0.8366093579471463</v>
      </c>
      <c r="CN177" s="17">
        <f t="shared" si="149"/>
        <v>15.5088538688622</v>
      </c>
      <c r="CO177" s="17">
        <f t="shared" si="150"/>
        <v>0.76160758493647485</v>
      </c>
    </row>
    <row r="178" spans="89:93" x14ac:dyDescent="0.2">
      <c r="CK178" s="17">
        <v>175</v>
      </c>
      <c r="CL178" s="17">
        <f t="shared" si="148"/>
        <v>13.048857204465993</v>
      </c>
      <c r="CM178" s="17">
        <f t="shared" si="152"/>
        <v>0.39584599717979313</v>
      </c>
      <c r="CN178" s="17">
        <f t="shared" si="149"/>
        <v>15.369788643191068</v>
      </c>
      <c r="CO178" s="17">
        <f t="shared" si="150"/>
        <v>0.36080911180189967</v>
      </c>
    </row>
    <row r="179" spans="89:93" x14ac:dyDescent="0.2">
      <c r="CK179" s="17">
        <v>176</v>
      </c>
      <c r="CL179" s="17">
        <f t="shared" si="148"/>
        <v>13.065196250211082</v>
      </c>
      <c r="CM179" s="17">
        <f t="shared" si="152"/>
        <v>-0.41148628265133613</v>
      </c>
      <c r="CN179" s="17">
        <f t="shared" si="149"/>
        <v>15.180997797616172</v>
      </c>
      <c r="CO179" s="17">
        <f t="shared" si="150"/>
        <v>-0.37552424280797497</v>
      </c>
    </row>
    <row r="180" spans="89:93" x14ac:dyDescent="0.2">
      <c r="CK180" s="17">
        <v>177</v>
      </c>
      <c r="CL180" s="17">
        <f t="shared" si="148"/>
        <v>13.034521155548278</v>
      </c>
      <c r="CM180" s="17">
        <f t="shared" si="152"/>
        <v>-0.84304406958244871</v>
      </c>
      <c r="CN180" s="17">
        <f t="shared" si="149"/>
        <v>14.943301172544045</v>
      </c>
      <c r="CO180" s="17">
        <f t="shared" si="150"/>
        <v>-0.77028826516111215</v>
      </c>
    </row>
    <row r="181" spans="89:93" x14ac:dyDescent="0.2">
      <c r="CK181" s="17">
        <v>178</v>
      </c>
      <c r="CL181" s="17">
        <f t="shared" si="148"/>
        <v>12.956352656798041</v>
      </c>
      <c r="CM181" s="17">
        <f t="shared" si="152"/>
        <v>-0.49967068310361934</v>
      </c>
      <c r="CN181" s="17">
        <f t="shared" si="149"/>
        <v>14.657956992077992</v>
      </c>
      <c r="CO181" s="17">
        <f t="shared" si="150"/>
        <v>-0.4570845945526591</v>
      </c>
    </row>
    <row r="182" spans="89:93" x14ac:dyDescent="0.2">
      <c r="CK182" s="17">
        <v>179</v>
      </c>
      <c r="CL182" s="17">
        <f t="shared" si="148"/>
        <v>12.830695299378746</v>
      </c>
      <c r="CM182" s="17">
        <f t="shared" si="152"/>
        <v>0.30539020262319938</v>
      </c>
      <c r="CN182" s="17">
        <f t="shared" si="149"/>
        <v>14.326642316633212</v>
      </c>
      <c r="CO182" s="17">
        <f t="shared" si="150"/>
        <v>0.27968369833906581</v>
      </c>
    </row>
    <row r="183" spans="89:93" x14ac:dyDescent="0.2">
      <c r="CK183" s="17">
        <v>180</v>
      </c>
      <c r="CL183" s="17">
        <f t="shared" si="148"/>
        <v>12.658027775317858</v>
      </c>
      <c r="CM183" s="17">
        <f t="shared" si="152"/>
        <v>0.83226893651136002</v>
      </c>
      <c r="CN183" s="17">
        <f t="shared" si="149"/>
        <v>13.951430440361834</v>
      </c>
      <c r="CO183" s="17">
        <f t="shared" si="150"/>
        <v>0.76307108530107393</v>
      </c>
    </row>
    <row r="184" spans="89:93" x14ac:dyDescent="0.2">
      <c r="CK184" s="17">
        <v>181</v>
      </c>
      <c r="CL184" s="17">
        <f t="shared" si="148"/>
        <v>12.43928921034674</v>
      </c>
      <c r="CM184" s="17">
        <f t="shared" si="152"/>
        <v>0.59450025636969839</v>
      </c>
      <c r="CN184" s="17">
        <f t="shared" si="149"/>
        <v>13.534765535457367</v>
      </c>
      <c r="CO184" s="17">
        <f t="shared" si="150"/>
        <v>0.54567344294306674</v>
      </c>
    </row>
    <row r="185" spans="89:93" x14ac:dyDescent="0.2">
      <c r="CK185" s="17">
        <v>182</v>
      </c>
      <c r="CL185" s="17">
        <f t="shared" si="148"/>
        <v>12.175861673507185</v>
      </c>
      <c r="CM185" s="17">
        <f t="shared" si="152"/>
        <v>-0.19178848314299971</v>
      </c>
      <c r="CN185" s="17">
        <f t="shared" si="149"/>
        <v>13.079434854718325</v>
      </c>
      <c r="CO185" s="17">
        <f t="shared" si="150"/>
        <v>-0.17622731669700281</v>
      </c>
    </row>
    <row r="186" spans="89:93" x14ac:dyDescent="0.2">
      <c r="CK186" s="17">
        <v>183</v>
      </c>
      <c r="CL186" s="17">
        <f t="shared" si="148"/>
        <v>11.869549202260965</v>
      </c>
      <c r="CM186" s="17">
        <f t="shared" si="152"/>
        <v>-0.80433015898729798</v>
      </c>
      <c r="CN186" s="17">
        <f t="shared" si="149"/>
        <v>12.588538810156052</v>
      </c>
      <c r="CO186" s="17">
        <f t="shared" si="150"/>
        <v>-0.73985348646604032</v>
      </c>
    </row>
    <row r="187" spans="89:93" x14ac:dyDescent="0.2">
      <c r="CK187" s="17">
        <v>184</v>
      </c>
      <c r="CL187" s="17">
        <f t="shared" si="148"/>
        <v>11.522553652711313</v>
      </c>
      <c r="CM187" s="17">
        <f t="shared" si="152"/>
        <v>-0.67824258865591192</v>
      </c>
      <c r="CN187" s="17">
        <f t="shared" si="149"/>
        <v>12.065459249047292</v>
      </c>
      <c r="CO187" s="17">
        <f t="shared" si="150"/>
        <v>-0.62452249026151596</v>
      </c>
    </row>
    <row r="188" spans="89:93" x14ac:dyDescent="0.2">
      <c r="CK188" s="17">
        <v>185</v>
      </c>
      <c r="CL188" s="17">
        <f t="shared" si="148"/>
        <v>11.137447697790284</v>
      </c>
      <c r="CM188" s="17">
        <f t="shared" si="152"/>
        <v>7.2996445436701377E-2</v>
      </c>
      <c r="CN188" s="17">
        <f t="shared" si="149"/>
        <v>11.513826249787048</v>
      </c>
      <c r="CO188" s="17">
        <f t="shared" si="150"/>
        <v>6.7283352691530324E-2</v>
      </c>
    </row>
    <row r="189" spans="89:93" x14ac:dyDescent="0.2">
      <c r="CK189" s="17">
        <v>186</v>
      </c>
      <c r="CL189" s="17">
        <f t="shared" si="148"/>
        <v>10.717145306230067</v>
      </c>
      <c r="CM189" s="17">
        <f t="shared" si="152"/>
        <v>0.75964318390392327</v>
      </c>
      <c r="CN189" s="17">
        <f t="shared" si="149"/>
        <v>10.937483758329559</v>
      </c>
      <c r="CO189" s="17">
        <f t="shared" si="150"/>
        <v>0.70089007160797778</v>
      </c>
    </row>
    <row r="190" spans="89:93" x14ac:dyDescent="0.2">
      <c r="CK190" s="17">
        <v>187</v>
      </c>
      <c r="CL190" s="17">
        <f t="shared" si="148"/>
        <v>10.264870041930141</v>
      </c>
      <c r="CM190" s="17">
        <f t="shared" si="152"/>
        <v>0.74902914408002574</v>
      </c>
      <c r="CN190" s="17">
        <f t="shared" si="149"/>
        <v>10.34045438206336</v>
      </c>
      <c r="CO190" s="17">
        <f t="shared" si="150"/>
        <v>0.69177525511602767</v>
      </c>
    </row>
    <row r="191" spans="89:93" x14ac:dyDescent="0.2">
      <c r="CK191" s="17">
        <v>188</v>
      </c>
      <c r="CL191" s="17">
        <f t="shared" si="148"/>
        <v>9.7841215270816466</v>
      </c>
      <c r="CM191" s="17">
        <f t="shared" si="152"/>
        <v>4.8543611731632658E-2</v>
      </c>
      <c r="CN191" s="17">
        <f t="shared" si="149"/>
        <v>9.7269036518042071</v>
      </c>
      <c r="CO191" s="17">
        <f t="shared" si="150"/>
        <v>4.4876228365280248E-2</v>
      </c>
    </row>
    <row r="192" spans="89:93" x14ac:dyDescent="0.2">
      <c r="CK192" s="17">
        <v>189</v>
      </c>
      <c r="CL192" s="17">
        <f t="shared" si="148"/>
        <v>9.2786404132557312</v>
      </c>
      <c r="CM192" s="17">
        <f t="shared" si="152"/>
        <v>-0.69898467379717621</v>
      </c>
      <c r="CN192" s="17">
        <f t="shared" si="149"/>
        <v>9.1011040543692001</v>
      </c>
      <c r="CO192" s="17">
        <f t="shared" si="150"/>
        <v>-0.64678806610704853</v>
      </c>
    </row>
    <row r="193" spans="89:93" x14ac:dyDescent="0.2">
      <c r="CK193" s="17">
        <v>190</v>
      </c>
      <c r="CL193" s="17">
        <f t="shared" si="148"/>
        <v>8.7523722027554616</v>
      </c>
      <c r="CM193" s="17">
        <f t="shared" si="152"/>
        <v>-0.80525580413423892</v>
      </c>
      <c r="CN193" s="17">
        <f t="shared" si="149"/>
        <v>8.467399128080018</v>
      </c>
      <c r="CO193" s="17">
        <f t="shared" si="150"/>
        <v>-0.74581414917168476</v>
      </c>
    </row>
    <row r="194" spans="89:93" x14ac:dyDescent="0.2">
      <c r="CK194" s="17">
        <v>191</v>
      </c>
      <c r="CL194" s="17">
        <f t="shared" si="148"/>
        <v>8.2094302580346028</v>
      </c>
      <c r="CM194" s="17">
        <f t="shared" si="152"/>
        <v>-0.17031462393170729</v>
      </c>
      <c r="CN194" s="17">
        <f t="shared" si="149"/>
        <v>7.8301679017038825</v>
      </c>
      <c r="CO194" s="17">
        <f t="shared" si="150"/>
        <v>-0.15788600311405823</v>
      </c>
    </row>
    <row r="195" spans="89:93" x14ac:dyDescent="0.2">
      <c r="CK195" s="17">
        <v>192</v>
      </c>
      <c r="CL195" s="17">
        <f t="shared" si="148"/>
        <v>7.6540583300710345</v>
      </c>
      <c r="CM195" s="17">
        <f t="shared" si="152"/>
        <v>0.62347677442442484</v>
      </c>
      <c r="CN195" s="17">
        <f t="shared" si="149"/>
        <v>7.1937899439457844</v>
      </c>
      <c r="CO195" s="17">
        <f t="shared" si="150"/>
        <v>0.57849502028926836</v>
      </c>
    </row>
    <row r="196" spans="89:93" x14ac:dyDescent="0.2">
      <c r="CK196" s="17">
        <v>193</v>
      </c>
      <c r="CL196" s="17">
        <f t="shared" si="148"/>
        <v>7.0905929274261048</v>
      </c>
      <c r="CM196" s="17">
        <f t="shared" si="152"/>
        <v>0.84561799901875923</v>
      </c>
      <c r="CN196" s="17">
        <f t="shared" si="149"/>
        <v>6.562611275827483</v>
      </c>
      <c r="CO196" s="17">
        <f t="shared" si="150"/>
        <v>0.78529732913179595</v>
      </c>
    </row>
    <row r="197" spans="89:93" x14ac:dyDescent="0.2">
      <c r="CK197" s="17">
        <v>194</v>
      </c>
      <c r="CL197" s="17">
        <f t="shared" ref="CL197:CL260" si="153">10+10*SIN(CK197*$Y$4)*COS(1000/CK197+$Y$5*20)</f>
        <v>6.5234258365067888</v>
      </c>
      <c r="CM197" s="17">
        <f t="shared" si="152"/>
        <v>0.2897785056191905</v>
      </c>
      <c r="CN197" s="17">
        <f t="shared" ref="CN197:CN260" si="154">10+10*SIN(CK197*$Y$4)*COS(933/CK197+$Y$5*20)</f>
        <v>5.9409113822984851</v>
      </c>
      <c r="CO197" s="17">
        <f t="shared" ref="CO197:CO260" si="155">COS(CK197+30*$Y$4)*COS(122/CK197)</f>
        <v>0.26933928894262893</v>
      </c>
    </row>
    <row r="198" spans="89:93" x14ac:dyDescent="0.2">
      <c r="CK198" s="17">
        <v>195</v>
      </c>
      <c r="CL198" s="17">
        <f t="shared" si="153"/>
        <v>5.9569670904619842</v>
      </c>
      <c r="CM198" s="17">
        <f t="shared" si="152"/>
        <v>-0.53456404058039475</v>
      </c>
      <c r="CN198" s="17">
        <f t="shared" si="154"/>
        <v>5.3328715423915067</v>
      </c>
      <c r="CO198" s="17">
        <f t="shared" si="155"/>
        <v>-0.4972790641564952</v>
      </c>
    </row>
    <row r="199" spans="89:93" x14ac:dyDescent="0.2">
      <c r="CK199" s="17">
        <v>196</v>
      </c>
      <c r="CL199" s="17">
        <f t="shared" si="153"/>
        <v>5.3956086693763172</v>
      </c>
      <c r="CM199" s="17">
        <f t="shared" si="152"/>
        <v>-0.86913943073655353</v>
      </c>
      <c r="CN199" s="17">
        <f t="shared" si="154"/>
        <v>4.7425446793276524</v>
      </c>
      <c r="CO199" s="17">
        <f t="shared" si="155"/>
        <v>-0.80918943502650986</v>
      </c>
    </row>
    <row r="200" spans="89:93" x14ac:dyDescent="0.2">
      <c r="CK200" s="17">
        <v>197</v>
      </c>
      <c r="CL200" s="17">
        <f t="shared" si="153"/>
        <v>4.843689198165591</v>
      </c>
      <c r="CM200" s="17">
        <f t="shared" si="152"/>
        <v>-0.40443029613812953</v>
      </c>
      <c r="CN200" s="17">
        <f t="shared" si="154"/>
        <v>4.1738269133594113</v>
      </c>
      <c r="CO200" s="17">
        <f t="shared" si="155"/>
        <v>-0.3768411607578746</v>
      </c>
    </row>
    <row r="201" spans="89:93" x14ac:dyDescent="0.2">
      <c r="CK201" s="17">
        <v>198</v>
      </c>
      <c r="CL201" s="17">
        <f t="shared" si="153"/>
        <v>4.3054598910162705</v>
      </c>
      <c r="CM201" s="17">
        <f t="shared" si="152"/>
        <v>0.43398352890189285</v>
      </c>
      <c r="CN201" s="17">
        <f t="shared" si="154"/>
        <v>3.6304309809732507</v>
      </c>
      <c r="CO201" s="17">
        <f t="shared" si="155"/>
        <v>0.40470217728484653</v>
      </c>
    </row>
    <row r="202" spans="89:93" x14ac:dyDescent="0.2">
      <c r="CK202" s="17">
        <v>199</v>
      </c>
      <c r="CL202" s="17">
        <f t="shared" si="153"/>
        <v>3.7850519725364853</v>
      </c>
      <c r="CM202" s="17">
        <f t="shared" si="152"/>
        <v>0.87519380815597458</v>
      </c>
      <c r="CN202" s="17">
        <f t="shared" si="154"/>
        <v>3.1158616645144486</v>
      </c>
      <c r="CO202" s="17">
        <f t="shared" si="155"/>
        <v>0.81678558929145584</v>
      </c>
    </row>
    <row r="203" spans="89:93" x14ac:dyDescent="0.2">
      <c r="CK203" s="17">
        <v>200</v>
      </c>
      <c r="CL203" s="17">
        <f t="shared" si="153"/>
        <v>3.2864457861838652</v>
      </c>
      <c r="CM203" s="17">
        <f t="shared" si="152"/>
        <v>0.51185157268225567</v>
      </c>
      <c r="CN203" s="17">
        <f t="shared" si="154"/>
        <v>2.6333933564961152</v>
      </c>
      <c r="CO203" s="17">
        <f t="shared" si="155"/>
        <v>0.47806114797494209</v>
      </c>
    </row>
    <row r="204" spans="89:93" x14ac:dyDescent="0.2">
      <c r="CK204" s="17">
        <v>201</v>
      </c>
      <c r="CL204" s="17">
        <f t="shared" si="153"/>
        <v>2.8134417801877341</v>
      </c>
      <c r="CM204" s="17">
        <f t="shared" si="152"/>
        <v>-0.32372870463006403</v>
      </c>
      <c r="CN204" s="17">
        <f t="shared" si="154"/>
        <v>2.1860498629562253</v>
      </c>
      <c r="CO204" s="17">
        <f t="shared" si="155"/>
        <v>-0.30258707918077826</v>
      </c>
    </row>
    <row r="205" spans="89:93" x14ac:dyDescent="0.2">
      <c r="CK205" s="17">
        <v>202</v>
      </c>
      <c r="CL205" s="17">
        <f t="shared" si="153"/>
        <v>2.3696335402693958</v>
      </c>
      <c r="CM205" s="17">
        <f t="shared" si="152"/>
        <v>-0.86351916030245812</v>
      </c>
      <c r="CN205" s="17">
        <f t="shared" si="154"/>
        <v>1.7765865303712776</v>
      </c>
      <c r="CO205" s="17">
        <f t="shared" si="155"/>
        <v>-0.80772817545940445</v>
      </c>
    </row>
    <row r="206" spans="89:93" x14ac:dyDescent="0.2">
      <c r="CK206" s="17">
        <v>203</v>
      </c>
      <c r="CL206" s="17">
        <f t="shared" si="153"/>
        <v>1.9583830171554304</v>
      </c>
      <c r="CM206" s="17">
        <f t="shared" si="152"/>
        <v>-0.60976201544228847</v>
      </c>
      <c r="CN206" s="17">
        <f t="shared" si="154"/>
        <v>1.4074747609531233</v>
      </c>
      <c r="CO206" s="17">
        <f t="shared" si="155"/>
        <v>-0.57078448777498969</v>
      </c>
    </row>
    <row r="207" spans="89:93" x14ac:dyDescent="0.2">
      <c r="CK207" s="17">
        <v>204</v>
      </c>
      <c r="CL207" s="17">
        <f t="shared" si="153"/>
        <v>1.5827980753432573</v>
      </c>
      <c r="CM207" s="17">
        <f t="shared" si="152"/>
        <v>0.20600793389011945</v>
      </c>
      <c r="CN207" s="17">
        <f t="shared" si="154"/>
        <v>1.0808889617721515</v>
      </c>
      <c r="CO207" s="17">
        <f t="shared" si="155"/>
        <v>0.19297847455572947</v>
      </c>
    </row>
    <row r="208" spans="89:93" x14ac:dyDescent="0.2">
      <c r="CK208" s="17">
        <v>205</v>
      </c>
      <c r="CL208" s="17">
        <f t="shared" si="153"/>
        <v>1.245712467974549</v>
      </c>
      <c r="CM208" s="17">
        <f t="shared" si="152"/>
        <v>0.83422444843727417</v>
      </c>
      <c r="CN208" s="17">
        <f t="shared" si="154"/>
        <v>0.79869595418200312</v>
      </c>
      <c r="CO208" s="17">
        <f t="shared" si="155"/>
        <v>0.78201606859553541</v>
      </c>
    </row>
    <row r="209" spans="89:93" x14ac:dyDescent="0.2">
      <c r="CK209" s="17">
        <v>206</v>
      </c>
      <c r="CL209" s="17">
        <f t="shared" si="153"/>
        <v>0.94966832115388655</v>
      </c>
      <c r="CM209" s="17">
        <f t="shared" si="152"/>
        <v>0.69606805240585756</v>
      </c>
      <c r="CN209" s="17">
        <f t="shared" si="154"/>
        <v>0.56244685157707153</v>
      </c>
      <c r="CO209" s="17">
        <f t="shared" si="155"/>
        <v>0.65296084732740789</v>
      </c>
    </row>
    <row r="210" spans="89:93" x14ac:dyDescent="0.2">
      <c r="CK210" s="17">
        <v>207</v>
      </c>
      <c r="CL210" s="17">
        <f t="shared" si="153"/>
        <v>0.69690118976133597</v>
      </c>
      <c r="CM210" s="17">
        <f t="shared" si="152"/>
        <v>-8.3198441543848992E-2</v>
      </c>
      <c r="CN210" s="17">
        <f t="shared" si="154"/>
        <v>0.37337139569535438</v>
      </c>
      <c r="CO210" s="17">
        <f t="shared" si="155"/>
        <v>-7.8099501444225311E-2</v>
      </c>
    </row>
    <row r="211" spans="89:93" x14ac:dyDescent="0.2">
      <c r="CK211" s="17">
        <v>208</v>
      </c>
      <c r="CL211" s="17">
        <f t="shared" si="153"/>
        <v>0.48932772588512741</v>
      </c>
      <c r="CM211" s="17">
        <f t="shared" si="152"/>
        <v>-0.78778835689269078</v>
      </c>
      <c r="CN211" s="17">
        <f t="shared" si="154"/>
        <v>0.23237472457780939</v>
      </c>
      <c r="CO211" s="17">
        <f t="shared" si="155"/>
        <v>-0.74000614875499005</v>
      </c>
    </row>
    <row r="212" spans="89:93" x14ac:dyDescent="0.2">
      <c r="CK212" s="17">
        <v>209</v>
      </c>
      <c r="CL212" s="17">
        <f t="shared" si="153"/>
        <v>0.32853598057194411</v>
      </c>
      <c r="CM212" s="17">
        <f t="shared" si="152"/>
        <v>-0.76890757512627717</v>
      </c>
      <c r="CN212" s="17">
        <f t="shared" si="154"/>
        <v>0.14003652899540597</v>
      </c>
      <c r="CO212" s="17">
        <f t="shared" si="155"/>
        <v>-0.72274948631635672</v>
      </c>
    </row>
    <row r="213" spans="89:93" x14ac:dyDescent="0.2">
      <c r="CK213" s="17">
        <v>210</v>
      </c>
      <c r="CL213" s="17">
        <f t="shared" si="153"/>
        <v>0.21577833977554484</v>
      </c>
      <c r="CM213" s="17">
        <f t="shared" si="152"/>
        <v>-4.2203295071699717E-2</v>
      </c>
      <c r="CN213" s="17">
        <f t="shared" si="154"/>
        <v>9.6612538731504216E-2</v>
      </c>
      <c r="CO213" s="17">
        <f t="shared" si="155"/>
        <v>-3.9695674376017696E-2</v>
      </c>
    </row>
    <row r="214" spans="89:93" x14ac:dyDescent="0.2">
      <c r="CK214" s="17">
        <v>211</v>
      </c>
      <c r="CL214" s="17">
        <f t="shared" si="153"/>
        <v>0.15196707628953732</v>
      </c>
      <c r="CM214" s="17">
        <f t="shared" si="152"/>
        <v>0.72505030393444481</v>
      </c>
      <c r="CN214" s="17">
        <f t="shared" si="154"/>
        <v>0.10203826562707974</v>
      </c>
      <c r="CO214" s="17">
        <f t="shared" si="155"/>
        <v>0.68240709049463244</v>
      </c>
    </row>
    <row r="215" spans="89:93" x14ac:dyDescent="0.2">
      <c r="CK215" s="17">
        <v>212</v>
      </c>
      <c r="CL215" s="17">
        <f t="shared" si="153"/>
        <v>0.13767248117568975</v>
      </c>
      <c r="CM215" s="17">
        <f t="shared" si="152"/>
        <v>0.82668980089214494</v>
      </c>
      <c r="CN215" s="17">
        <f t="shared" si="154"/>
        <v>0.15593491681711313</v>
      </c>
      <c r="CO215" s="17">
        <f t="shared" si="155"/>
        <v>0.77855991047960438</v>
      </c>
    </row>
    <row r="216" spans="89:93" x14ac:dyDescent="0.2">
      <c r="CK216" s="17">
        <v>213</v>
      </c>
      <c r="CL216" s="17">
        <f t="shared" si="153"/>
        <v>0.17312352083623672</v>
      </c>
      <c r="CM216" s="17">
        <f t="shared" si="152"/>
        <v>0.16763367595547868</v>
      </c>
      <c r="CN216" s="17">
        <f t="shared" si="154"/>
        <v>0.25761737915843597</v>
      </c>
      <c r="CO216" s="17">
        <f t="shared" si="155"/>
        <v>0.15797209945523713</v>
      </c>
    </row>
    <row r="217" spans="89:93" x14ac:dyDescent="0.2">
      <c r="CK217" s="17">
        <v>214</v>
      </c>
      <c r="CL217" s="17">
        <f t="shared" si="153"/>
        <v>0.25821094950664225</v>
      </c>
      <c r="CM217" s="17">
        <f t="shared" ref="CM217:CM228" si="156">COS(CK217+30*$Y$4)*COS(100/CK217)</f>
        <v>-0.64719387385805172</v>
      </c>
      <c r="CN217" s="17">
        <f t="shared" si="154"/>
        <v>0.40610416451233</v>
      </c>
      <c r="CO217" s="17">
        <f t="shared" si="155"/>
        <v>-0.61026558255104202</v>
      </c>
    </row>
    <row r="218" spans="89:93" x14ac:dyDescent="0.2">
      <c r="CK218" s="17">
        <v>215</v>
      </c>
      <c r="CL218" s="17">
        <f t="shared" si="153"/>
        <v>0.39249279163507822</v>
      </c>
      <c r="CM218" s="17">
        <f t="shared" si="156"/>
        <v>-0.86812945936245633</v>
      </c>
      <c r="CN218" s="17">
        <f t="shared" si="154"/>
        <v>0.60012919533300213</v>
      </c>
      <c r="CO218" s="17">
        <f t="shared" si="155"/>
        <v>-0.81908716527140113</v>
      </c>
    </row>
    <row r="219" spans="89:93" x14ac:dyDescent="0.2">
      <c r="CK219" s="17">
        <v>216</v>
      </c>
      <c r="CL219" s="17">
        <f t="shared" si="153"/>
        <v>0.57520209442717452</v>
      </c>
      <c r="CM219" s="17">
        <f t="shared" si="156"/>
        <v>-0.29051554236088928</v>
      </c>
      <c r="CN219" s="17">
        <f t="shared" si="154"/>
        <v>0.83815530094914159</v>
      </c>
      <c r="CO219" s="17">
        <f t="shared" si="155"/>
        <v>-0.27426603351561929</v>
      </c>
    </row>
    <row r="220" spans="89:93" x14ac:dyDescent="0.2">
      <c r="CK220" s="17">
        <v>217</v>
      </c>
      <c r="CL220" s="17">
        <f t="shared" si="153"/>
        <v>0.80525683782027357</v>
      </c>
      <c r="CM220" s="17">
        <f t="shared" si="156"/>
        <v>0.55572302687315522</v>
      </c>
      <c r="CN220" s="17">
        <f t="shared" si="154"/>
        <v>1.1183892870273695</v>
      </c>
      <c r="CO220" s="17">
        <f t="shared" si="155"/>
        <v>0.52494528894858572</v>
      </c>
    </row>
    <row r="221" spans="89:93" x14ac:dyDescent="0.2">
      <c r="CK221" s="17">
        <v>218</v>
      </c>
      <c r="CL221" s="17">
        <f t="shared" si="153"/>
        <v>1.0812718773524868</v>
      </c>
      <c r="CM221" s="17">
        <f t="shared" si="156"/>
        <v>0.89227460076336962</v>
      </c>
      <c r="CN221" s="17">
        <f t="shared" si="154"/>
        <v>1.438798433981642</v>
      </c>
      <c r="CO221" s="17">
        <f t="shared" si="155"/>
        <v>0.84334103413337091</v>
      </c>
    </row>
    <row r="222" spans="89:93" x14ac:dyDescent="0.2">
      <c r="CK222" s="17">
        <v>219</v>
      </c>
      <c r="CL222" s="17">
        <f t="shared" si="153"/>
        <v>1.4015727848400079</v>
      </c>
      <c r="CM222" s="17">
        <f t="shared" si="156"/>
        <v>0.40831205880280041</v>
      </c>
      <c r="CN222" s="17">
        <f t="shared" si="154"/>
        <v>1.7971282745432653</v>
      </c>
      <c r="CO222" s="17">
        <f t="shared" si="155"/>
        <v>0.38613760509352518</v>
      </c>
    </row>
    <row r="223" spans="89:93" x14ac:dyDescent="0.2">
      <c r="CK223" s="17">
        <v>220</v>
      </c>
      <c r="CL223" s="17">
        <f t="shared" si="153"/>
        <v>1.7642114424950019</v>
      </c>
      <c r="CM223" s="17">
        <f t="shared" si="156"/>
        <v>-0.45243159096648655</v>
      </c>
      <c r="CN223" s="17">
        <f t="shared" si="154"/>
        <v>2.1909214963261094</v>
      </c>
      <c r="CO223" s="17">
        <f t="shared" si="155"/>
        <v>-0.42809901285878349</v>
      </c>
    </row>
    <row r="224" spans="89:93" x14ac:dyDescent="0.2">
      <c r="CK224" s="17">
        <v>221</v>
      </c>
      <c r="CL224" s="17">
        <f t="shared" si="153"/>
        <v>2.1669832381198644</v>
      </c>
      <c r="CM224" s="17">
        <f t="shared" si="156"/>
        <v>-0.89852745572878356</v>
      </c>
      <c r="CN224" s="17">
        <f t="shared" si="154"/>
        <v>2.6175378119977832</v>
      </c>
      <c r="CO224" s="17">
        <f t="shared" si="155"/>
        <v>-0.85066853579516655</v>
      </c>
    </row>
    <row r="225" spans="89:93" x14ac:dyDescent="0.2">
      <c r="CK225" s="17">
        <v>222</v>
      </c>
      <c r="CL225" s="17">
        <f t="shared" si="153"/>
        <v>2.6074457023078716</v>
      </c>
      <c r="CM225" s="17">
        <f t="shared" si="156"/>
        <v>-0.51857979334214976</v>
      </c>
      <c r="CN225" s="17">
        <f t="shared" si="154"/>
        <v>3.0741746375815433</v>
      </c>
      <c r="CO225" s="17">
        <f t="shared" si="155"/>
        <v>-0.49122300657181012</v>
      </c>
    </row>
    <row r="226" spans="89:93" x14ac:dyDescent="0.2">
      <c r="CK226" s="17">
        <v>223</v>
      </c>
      <c r="CL226" s="17">
        <f t="shared" si="153"/>
        <v>3.0829384231621004</v>
      </c>
      <c r="CM226" s="17">
        <f t="shared" si="156"/>
        <v>0.33936667689712763</v>
      </c>
      <c r="CN226" s="17">
        <f t="shared" si="154"/>
        <v>3.557888418439167</v>
      </c>
      <c r="CO226" s="17">
        <f t="shared" si="155"/>
        <v>0.32163466448121536</v>
      </c>
    </row>
    <row r="227" spans="89:93" x14ac:dyDescent="0.2">
      <c r="CK227" s="17">
        <v>224</v>
      </c>
      <c r="CL227" s="17">
        <f t="shared" si="153"/>
        <v>3.5906040699040886</v>
      </c>
      <c r="CM227" s="17">
        <f t="shared" si="156"/>
        <v>0.88665792108732866</v>
      </c>
      <c r="CN227" s="17">
        <f t="shared" si="154"/>
        <v>4.0656164425912928</v>
      </c>
      <c r="CO227" s="17">
        <f t="shared" si="155"/>
        <v>0.84076925684041393</v>
      </c>
    </row>
    <row r="228" spans="89:93" x14ac:dyDescent="0.2">
      <c r="CK228" s="17">
        <v>225</v>
      </c>
      <c r="CL228" s="17">
        <f t="shared" si="153"/>
        <v>4.1274103538629516</v>
      </c>
      <c r="CM228" s="17">
        <f t="shared" si="156"/>
        <v>0.61901989534924029</v>
      </c>
      <c r="CN228" s="17">
        <f t="shared" si="154"/>
        <v>4.5941989821823714</v>
      </c>
      <c r="CO228" s="17">
        <f t="shared" si="155"/>
        <v>0.58728512668860311</v>
      </c>
    </row>
    <row r="229" spans="89:93" x14ac:dyDescent="0.2">
      <c r="CK229" s="17">
        <v>226</v>
      </c>
      <c r="CL229" s="17">
        <f t="shared" si="153"/>
        <v>4.6901727536893638</v>
      </c>
      <c r="CM229" s="17">
        <f t="shared" ref="CM229:CM292" si="157">COS(CK229+30*$Y$4)*COS(100/CK229)</f>
        <v>-0.21878678102642224</v>
      </c>
      <c r="CN229" s="17">
        <f t="shared" si="154"/>
        <v>5.1404016060505127</v>
      </c>
      <c r="CO229" s="17">
        <f t="shared" si="155"/>
        <v>-0.20767576125593865</v>
      </c>
    </row>
    <row r="230" spans="89:93" x14ac:dyDescent="0.2">
      <c r="CK230" s="17">
        <v>227</v>
      </c>
      <c r="CL230" s="17">
        <f t="shared" si="153"/>
        <v>5.2755778311956183</v>
      </c>
      <c r="CM230" s="17">
        <f t="shared" si="157"/>
        <v>-0.85680939841212123</v>
      </c>
      <c r="CN230" s="17">
        <f t="shared" si="154"/>
        <v>5.7009375094722907</v>
      </c>
      <c r="CO230" s="17">
        <f t="shared" si="155"/>
        <v>-0.81370320654210659</v>
      </c>
    </row>
    <row r="231" spans="89:93" x14ac:dyDescent="0.2">
      <c r="CK231" s="17">
        <v>228</v>
      </c>
      <c r="CL231" s="17">
        <f t="shared" si="153"/>
        <v>5.8802069649446551</v>
      </c>
      <c r="CM231" s="17">
        <f t="shared" si="157"/>
        <v>-0.70752631132511123</v>
      </c>
      <c r="CN231" s="17">
        <f t="shared" si="154"/>
        <v>6.2724897111686477</v>
      </c>
      <c r="CO231" s="17">
        <f t="shared" si="155"/>
        <v>-0.67226155467389404</v>
      </c>
    </row>
    <row r="232" spans="89:93" x14ac:dyDescent="0.2">
      <c r="CK232" s="17">
        <v>229</v>
      </c>
      <c r="CL232" s="17">
        <f t="shared" si="153"/>
        <v>6.5005603305541513</v>
      </c>
      <c r="CM232" s="17">
        <f t="shared" si="157"/>
        <v>9.3115448353241176E-2</v>
      </c>
      <c r="CN232" s="17">
        <f t="shared" si="154"/>
        <v>6.8517329725269143</v>
      </c>
      <c r="CO232" s="17">
        <f t="shared" si="155"/>
        <v>8.8517300315450145E-2</v>
      </c>
    </row>
    <row r="233" spans="89:93" x14ac:dyDescent="0.2">
      <c r="CK233" s="17">
        <v>230</v>
      </c>
      <c r="CL233" s="17">
        <f t="shared" si="153"/>
        <v>7.1330809595972209</v>
      </c>
      <c r="CM233" s="17">
        <f t="shared" si="157"/>
        <v>0.80949686985426439</v>
      </c>
      <c r="CN233" s="17">
        <f t="shared" si="154"/>
        <v>7.4353552996576635</v>
      </c>
      <c r="CO233" s="17">
        <f t="shared" si="155"/>
        <v>0.76989103760177702</v>
      </c>
    </row>
    <row r="234" spans="89:93" x14ac:dyDescent="0.2">
      <c r="CK234" s="17">
        <v>231</v>
      </c>
      <c r="CL234" s="17">
        <f t="shared" si="153"/>
        <v>7.7741787129156803</v>
      </c>
      <c r="CM234" s="17">
        <f t="shared" si="157"/>
        <v>0.78223004221689685</v>
      </c>
      <c r="CN234" s="17">
        <f t="shared" si="154"/>
        <v>8.0200788953047848</v>
      </c>
      <c r="CO234" s="17">
        <f t="shared" si="155"/>
        <v>0.744308947988638</v>
      </c>
    </row>
    <row r="235" spans="89:93" x14ac:dyDescent="0.2">
      <c r="CK235" s="17">
        <v>232</v>
      </c>
      <c r="CL235" s="17">
        <f t="shared" si="153"/>
        <v>8.4202540090562241</v>
      </c>
      <c r="CM235" s="17">
        <f t="shared" si="157"/>
        <v>3.5108542227831337E-2</v>
      </c>
      <c r="CN235" s="17">
        <f t="shared" si="154"/>
        <v>8.6026804346990406</v>
      </c>
      <c r="CO235" s="17">
        <f t="shared" si="155"/>
        <v>3.3422062972612104E-2</v>
      </c>
    </row>
    <row r="236" spans="89:93" x14ac:dyDescent="0.2">
      <c r="CK236" s="17">
        <v>233</v>
      </c>
      <c r="CL236" s="17">
        <f t="shared" si="153"/>
        <v>9.0677211543339968</v>
      </c>
      <c r="CM236" s="17">
        <f t="shared" si="157"/>
        <v>-0.74559725547552702</v>
      </c>
      <c r="CN236" s="17">
        <f t="shared" si="154"/>
        <v>9.1800105471267806</v>
      </c>
      <c r="CO236" s="17">
        <f t="shared" si="155"/>
        <v>-0.71010663571569776</v>
      </c>
    </row>
    <row r="237" spans="89:93" x14ac:dyDescent="0.2">
      <c r="CK237" s="17">
        <v>234</v>
      </c>
      <c r="CL237" s="17">
        <f t="shared" si="153"/>
        <v>9.7130311276544283</v>
      </c>
      <c r="CM237" s="17">
        <f t="shared" si="157"/>
        <v>-0.84153852867894718</v>
      </c>
      <c r="CN237" s="17">
        <f t="shared" si="154"/>
        <v>9.7490123932086004</v>
      </c>
      <c r="CO237" s="17">
        <f t="shared" si="155"/>
        <v>-0.80184283397367706</v>
      </c>
    </row>
    <row r="238" spans="89:93" x14ac:dyDescent="0.2">
      <c r="CK238" s="17">
        <v>235</v>
      </c>
      <c r="CL238" s="17">
        <f t="shared" si="153"/>
        <v>10.35269368061696</v>
      </c>
      <c r="CM238" s="17">
        <f t="shared" si="157"/>
        <v>-0.16328343857658414</v>
      </c>
      <c r="CN238" s="17">
        <f t="shared" si="154"/>
        <v>10.306739236582299</v>
      </c>
      <c r="CO238" s="17">
        <f t="shared" si="155"/>
        <v>-0.15565052208293828</v>
      </c>
    </row>
    <row r="239" spans="89:93" x14ac:dyDescent="0.2">
      <c r="CK239" s="17">
        <v>236</v>
      </c>
      <c r="CL239" s="17">
        <f t="shared" si="153"/>
        <v>10.983298621511574</v>
      </c>
      <c r="CM239" s="17">
        <f t="shared" si="157"/>
        <v>0.66633225474465019</v>
      </c>
      <c r="CN239" s="17">
        <f t="shared" si="154"/>
        <v>10.850370917791745</v>
      </c>
      <c r="CO239" s="17">
        <f t="shared" si="155"/>
        <v>0.63546223959164716</v>
      </c>
    </row>
    <row r="240" spans="89:93" x14ac:dyDescent="0.2">
      <c r="CK240" s="17">
        <v>237</v>
      </c>
      <c r="CL240" s="17">
        <f t="shared" si="153"/>
        <v>11.601536160529253</v>
      </c>
      <c r="CM240" s="17">
        <f t="shared" si="157"/>
        <v>0.8841693521839773</v>
      </c>
      <c r="CN240" s="17">
        <f t="shared" si="154"/>
        <v>11.377229147630441</v>
      </c>
      <c r="CO240" s="17">
        <f t="shared" si="155"/>
        <v>0.84357201289759476</v>
      </c>
    </row>
    <row r="241" spans="89:93" x14ac:dyDescent="0.2">
      <c r="CK241" s="17">
        <v>238</v>
      </c>
      <c r="CL241" s="17">
        <f t="shared" si="153"/>
        <v>12.204216202766791</v>
      </c>
      <c r="CM241" s="17">
        <f t="shared" si="157"/>
        <v>0.28879814131303583</v>
      </c>
      <c r="CN241" s="17">
        <f t="shared" si="154"/>
        <v>11.884791546907937</v>
      </c>
      <c r="CO241" s="17">
        <f t="shared" si="155"/>
        <v>0.27565525025950871</v>
      </c>
    </row>
    <row r="242" spans="89:93" x14ac:dyDescent="0.2">
      <c r="CK242" s="17">
        <v>239</v>
      </c>
      <c r="CL242" s="17">
        <f t="shared" si="153"/>
        <v>12.788286485340205</v>
      </c>
      <c r="CM242" s="17">
        <f t="shared" si="157"/>
        <v>-0.57324402886115633</v>
      </c>
      <c r="CN242" s="17">
        <f t="shared" si="154"/>
        <v>12.370704369531023</v>
      </c>
      <c r="CO242" s="17">
        <f t="shared" si="155"/>
        <v>-0.54738640792495452</v>
      </c>
    </row>
    <row r="243" spans="89:93" x14ac:dyDescent="0.2">
      <c r="CK243" s="17">
        <v>240</v>
      </c>
      <c r="CL243" s="17">
        <f t="shared" si="153"/>
        <v>13.350849465054464</v>
      </c>
      <c r="CM243" s="17">
        <f t="shared" si="157"/>
        <v>-0.90917755768646502</v>
      </c>
      <c r="CN243" s="17">
        <f t="shared" si="154"/>
        <v>12.832793855853387</v>
      </c>
      <c r="CO243" s="17">
        <f t="shared" si="155"/>
        <v>-0.86852684388725832</v>
      </c>
    </row>
    <row r="244" spans="89:93" x14ac:dyDescent="0.2">
      <c r="CK244" s="17">
        <v>241</v>
      </c>
      <c r="CL244" s="17">
        <f t="shared" si="153"/>
        <v>13.889177873535193</v>
      </c>
      <c r="CM244" s="17">
        <f t="shared" si="157"/>
        <v>-0.40908608805317809</v>
      </c>
      <c r="CN244" s="17">
        <f t="shared" si="154"/>
        <v>13.269076173381672</v>
      </c>
      <c r="CO244" s="17">
        <f t="shared" si="155"/>
        <v>-0.39095506201951652</v>
      </c>
    </row>
    <row r="245" spans="89:93" x14ac:dyDescent="0.2">
      <c r="CK245" s="17">
        <v>242</v>
      </c>
      <c r="CL245" s="17">
        <f t="shared" si="153"/>
        <v>14.400728867435927</v>
      </c>
      <c r="CM245" s="17">
        <f t="shared" si="157"/>
        <v>0.46816422701156768</v>
      </c>
      <c r="CN245" s="17">
        <f t="shared" si="154"/>
        <v>13.677765912068203</v>
      </c>
      <c r="CO245" s="17">
        <f t="shared" si="155"/>
        <v>0.447595297772027</v>
      </c>
    </row>
    <row r="246" spans="89:93" x14ac:dyDescent="0.2">
      <c r="CK246" s="17">
        <v>243</v>
      </c>
      <c r="CL246" s="17">
        <f t="shared" si="153"/>
        <v>14.883156712218529</v>
      </c>
      <c r="CM246" s="17">
        <f t="shared" si="157"/>
        <v>0.91597603526689297</v>
      </c>
      <c r="CN246" s="17">
        <f t="shared" si="154"/>
        <v>14.057283111509921</v>
      </c>
      <c r="CO246" s="17">
        <f t="shared" si="155"/>
        <v>0.87608082366136253</v>
      </c>
    </row>
    <row r="247" spans="89:93" x14ac:dyDescent="0.2">
      <c r="CK247" s="17">
        <v>244</v>
      </c>
      <c r="CL247" s="17">
        <f t="shared" si="153"/>
        <v>15.334323948992107</v>
      </c>
      <c r="CM247" s="17">
        <f t="shared" si="157"/>
        <v>0.52167828478097478</v>
      </c>
      <c r="CN247" s="17">
        <f t="shared" si="154"/>
        <v>14.406258807347662</v>
      </c>
      <c r="CO247" s="17">
        <f t="shared" si="155"/>
        <v>0.49915250301575798</v>
      </c>
    </row>
    <row r="248" spans="89:93" x14ac:dyDescent="0.2">
      <c r="CK248" s="17">
        <v>245</v>
      </c>
      <c r="CL248" s="17">
        <f t="shared" si="153"/>
        <v>15.752311004916042</v>
      </c>
      <c r="CM248" s="17">
        <f t="shared" si="157"/>
        <v>-0.35317699559466814</v>
      </c>
      <c r="CN248" s="17">
        <f t="shared" si="154"/>
        <v>14.723539093963815</v>
      </c>
      <c r="CO248" s="17">
        <f t="shared" si="155"/>
        <v>-0.33805785674184086</v>
      </c>
    </row>
    <row r="249" spans="89:93" x14ac:dyDescent="0.2">
      <c r="CK249" s="17">
        <v>246</v>
      </c>
      <c r="CL249" s="17">
        <f t="shared" si="153"/>
        <v>16.135424218656642</v>
      </c>
      <c r="CM249" s="17">
        <f t="shared" si="157"/>
        <v>-0.9043485411465767</v>
      </c>
      <c r="CN249" s="17">
        <f t="shared" si="154"/>
        <v>15.008187710153093</v>
      </c>
      <c r="CO249" s="17">
        <f t="shared" si="155"/>
        <v>-0.86596500820896061</v>
      </c>
    </row>
    <row r="250" spans="89:93" x14ac:dyDescent="0.2">
      <c r="CK250" s="17">
        <v>247</v>
      </c>
      <c r="CL250" s="17">
        <f t="shared" si="153"/>
        <v>16.482202263267922</v>
      </c>
      <c r="CM250" s="17">
        <f t="shared" si="157"/>
        <v>-0.62425439193947063</v>
      </c>
      <c r="CN250" s="17">
        <f t="shared" si="154"/>
        <v>15.259487163739536</v>
      </c>
      <c r="CO250" s="17">
        <f t="shared" si="155"/>
        <v>-0.59798427976723656</v>
      </c>
    </row>
    <row r="251" spans="89:93" x14ac:dyDescent="0.2">
      <c r="CK251" s="17">
        <v>248</v>
      </c>
      <c r="CL251" s="17">
        <f t="shared" si="153"/>
        <v>16.791420959580115</v>
      </c>
      <c r="CM251" s="17">
        <f t="shared" si="157"/>
        <v>0.23057673214083382</v>
      </c>
      <c r="CN251" s="17">
        <f t="shared" si="154"/>
        <v>15.476938420082641</v>
      </c>
      <c r="CO251" s="17">
        <f t="shared" si="155"/>
        <v>0.22095565667839917</v>
      </c>
    </row>
    <row r="252" spans="89:93" x14ac:dyDescent="0.2">
      <c r="CK252" s="17">
        <v>249</v>
      </c>
      <c r="CL252" s="17">
        <f t="shared" si="153"/>
        <v>17.062096483665012</v>
      </c>
      <c r="CM252" s="17">
        <f t="shared" si="157"/>
        <v>0.87445508974291752</v>
      </c>
      <c r="CN252" s="17">
        <f t="shared" si="154"/>
        <v>15.660259188012475</v>
      </c>
      <c r="CO252" s="17">
        <f t="shared" si="155"/>
        <v>0.83827497667322926</v>
      </c>
    </row>
    <row r="253" spans="89:93" x14ac:dyDescent="0.2">
      <c r="CK253" s="17">
        <v>250</v>
      </c>
      <c r="CL253" s="17">
        <f t="shared" si="153"/>
        <v>17.293486982144898</v>
      </c>
      <c r="CM253" s="17">
        <f t="shared" si="157"/>
        <v>0.71469081372634513</v>
      </c>
      <c r="CN253" s="17">
        <f t="shared" si="154"/>
        <v>15.809380844912912</v>
      </c>
      <c r="CO253" s="17">
        <f t="shared" si="155"/>
        <v>0.68536897682924991</v>
      </c>
    </row>
    <row r="254" spans="89:93" x14ac:dyDescent="0.2">
      <c r="CK254" s="17">
        <v>251</v>
      </c>
      <c r="CL254" s="17">
        <f t="shared" si="153"/>
        <v>17.485092618968814</v>
      </c>
      <c r="CM254" s="17">
        <f t="shared" si="157"/>
        <v>-0.1028214526332321</v>
      </c>
      <c r="CN254" s="17">
        <f t="shared" si="154"/>
        <v>15.924444050397387</v>
      </c>
      <c r="CO254" s="17">
        <f t="shared" si="155"/>
        <v>-9.8638206512046606E-2</v>
      </c>
    </row>
    <row r="255" spans="89:93" x14ac:dyDescent="0.2">
      <c r="CK255" s="17">
        <v>252</v>
      </c>
      <c r="CL255" s="17">
        <f t="shared" si="153"/>
        <v>17.636654086743441</v>
      </c>
      <c r="CM255" s="17">
        <f t="shared" si="157"/>
        <v>-0.82682960495514635</v>
      </c>
      <c r="CN255" s="17">
        <f t="shared" si="154"/>
        <v>16.005793105255218</v>
      </c>
      <c r="CO255" s="17">
        <f t="shared" si="155"/>
        <v>-0.7934701916541308</v>
      </c>
    </row>
    <row r="256" spans="89:93" x14ac:dyDescent="0.2">
      <c r="CK256" s="17">
        <v>253</v>
      </c>
      <c r="CL256" s="17">
        <f t="shared" si="153"/>
        <v>17.74814962472967</v>
      </c>
      <c r="CM256" s="17">
        <f t="shared" si="157"/>
        <v>-0.79110480134175731</v>
      </c>
      <c r="CN256" s="17">
        <f t="shared" si="154"/>
        <v>16.053969119059111</v>
      </c>
      <c r="CO256" s="17">
        <f t="shared" si="155"/>
        <v>-0.7594510665767803</v>
      </c>
    </row>
    <row r="257" spans="89:93" x14ac:dyDescent="0.2">
      <c r="CK257" s="17">
        <v>254</v>
      </c>
      <c r="CL257" s="17">
        <f t="shared" si="153"/>
        <v>17.819790594155474</v>
      </c>
      <c r="CM257" s="17">
        <f t="shared" si="157"/>
        <v>-2.7517269925719085E-2</v>
      </c>
      <c r="CN257" s="17">
        <f t="shared" si="154"/>
        <v>16.069702055986543</v>
      </c>
      <c r="CO257" s="17">
        <f t="shared" si="155"/>
        <v>-2.6425325488208824E-2</v>
      </c>
    </row>
    <row r="258" spans="89:93" x14ac:dyDescent="0.2">
      <c r="CK258" s="17">
        <v>255</v>
      </c>
      <c r="CL258" s="17">
        <f t="shared" si="153"/>
        <v>17.852015669512138</v>
      </c>
      <c r="CM258" s="17">
        <f t="shared" si="157"/>
        <v>0.76236987745127172</v>
      </c>
      <c r="CN258" s="17">
        <f t="shared" si="154"/>
        <v>16.053901733996859</v>
      </c>
      <c r="CO258" s="17">
        <f t="shared" si="155"/>
        <v>0.73236576775994755</v>
      </c>
    </row>
    <row r="259" spans="89:93" x14ac:dyDescent="0.2">
      <c r="CK259" s="17">
        <v>256</v>
      </c>
      <c r="CL259" s="17">
        <f t="shared" si="153"/>
        <v>17.845483711958522</v>
      </c>
      <c r="CM259" s="17">
        <f t="shared" si="157"/>
        <v>0.85189366326324589</v>
      </c>
      <c r="CN259" s="17">
        <f t="shared" si="154"/>
        <v>16.007647857501659</v>
      </c>
      <c r="CO259" s="17">
        <f t="shared" si="155"/>
        <v>0.81864029469196287</v>
      </c>
    </row>
    <row r="260" spans="89:93" x14ac:dyDescent="0.2">
      <c r="CK260" s="17">
        <v>257</v>
      </c>
      <c r="CL260" s="17">
        <f t="shared" si="153"/>
        <v>17.801065397825859</v>
      </c>
      <c r="CM260" s="17">
        <f t="shared" si="157"/>
        <v>0.15780676834884352</v>
      </c>
      <c r="CN260" s="17">
        <f t="shared" si="154"/>
        <v>15.932179168052603</v>
      </c>
      <c r="CO260" s="17">
        <f t="shared" si="155"/>
        <v>0.15169697656994449</v>
      </c>
    </row>
    <row r="261" spans="89:93" x14ac:dyDescent="0.2">
      <c r="CK261" s="17">
        <v>258</v>
      </c>
      <c r="CL261" s="17">
        <f t="shared" ref="CL261:CL324" si="158">10+10*SIN(CK261*$Y$4)*COS(1000/CK261+$Y$5*20)</f>
        <v>17.719833681466724</v>
      </c>
      <c r="CM261" s="17">
        <f t="shared" si="157"/>
        <v>-0.68232003215155257</v>
      </c>
      <c r="CN261" s="17">
        <f t="shared" ref="CN261:CN324" si="159">10+10*SIN(CK261*$Y$4)*COS(933/CK261+$Y$5*20)</f>
        <v>15.828881801336394</v>
      </c>
      <c r="CO261" s="17">
        <f t="shared" ref="CO261:CO324" si="160">COS(CK261+30*$Y$4)*COS(122/CK261)</f>
        <v>-0.65611681729808224</v>
      </c>
    </row>
    <row r="262" spans="89:93" x14ac:dyDescent="0.2">
      <c r="CK262" s="17">
        <v>259</v>
      </c>
      <c r="CL262" s="17">
        <f t="shared" si="158"/>
        <v>17.603053177303835</v>
      </c>
      <c r="CM262" s="17">
        <f t="shared" si="157"/>
        <v>-0.89576827631513167</v>
      </c>
      <c r="CN262" s="17">
        <f t="shared" si="159"/>
        <v>15.699276941902662</v>
      </c>
      <c r="CO262" s="17">
        <f t="shared" si="160"/>
        <v>-0.86164562104238707</v>
      </c>
    </row>
    <row r="263" spans="89:93" x14ac:dyDescent="0.2">
      <c r="CK263" s="17">
        <v>260</v>
      </c>
      <c r="CL263" s="17">
        <f t="shared" si="158"/>
        <v>17.452168550888977</v>
      </c>
      <c r="CM263" s="17">
        <f t="shared" si="157"/>
        <v>-0.2854070696399747</v>
      </c>
      <c r="CN263" s="17">
        <f t="shared" si="159"/>
        <v>15.545007869553821</v>
      </c>
      <c r="CO263" s="17">
        <f t="shared" si="160"/>
        <v>-0.27462238545365625</v>
      </c>
    </row>
    <row r="264" spans="89:93" x14ac:dyDescent="0.2">
      <c r="CK264" s="17">
        <v>261</v>
      </c>
      <c r="CL264" s="17">
        <f t="shared" si="158"/>
        <v>17.268792013065823</v>
      </c>
      <c r="CM264" s="17">
        <f t="shared" si="157"/>
        <v>0.58824586318407035</v>
      </c>
      <c r="CN264" s="17">
        <f t="shared" si="159"/>
        <v>15.367826493194242</v>
      </c>
      <c r="CO264" s="17">
        <f t="shared" si="160"/>
        <v>0.56619569529975022</v>
      </c>
    </row>
    <row r="265" spans="89:93" x14ac:dyDescent="0.2">
      <c r="CK265" s="17">
        <v>262</v>
      </c>
      <c r="CL265" s="17">
        <f t="shared" si="158"/>
        <v>17.054690014933321</v>
      </c>
      <c r="CM265" s="17">
        <f t="shared" si="157"/>
        <v>0.92178020829148088</v>
      </c>
      <c r="CN265" s="17">
        <f t="shared" si="159"/>
        <v>15.169579469174877</v>
      </c>
      <c r="CO265" s="17">
        <f t="shared" si="160"/>
        <v>0.88750300890178291</v>
      </c>
    </row>
    <row r="266" spans="89:93" x14ac:dyDescent="0.2">
      <c r="CK266" s="17">
        <v>263</v>
      </c>
      <c r="CL266" s="17">
        <f t="shared" si="158"/>
        <v>16.811769244222742</v>
      </c>
      <c r="CM266" s="17">
        <f t="shared" si="157"/>
        <v>0.40772490650324472</v>
      </c>
      <c r="CN266" s="17">
        <f t="shared" si="159"/>
        <v>14.952194001783131</v>
      </c>
      <c r="CO266" s="17">
        <f t="shared" si="160"/>
        <v>0.39268363263849448</v>
      </c>
    </row>
    <row r="267" spans="89:93" x14ac:dyDescent="0.2">
      <c r="CK267" s="17">
        <v>264</v>
      </c>
      <c r="CL267" s="17">
        <f t="shared" si="158"/>
        <v>16.542062025931209</v>
      </c>
      <c r="CM267" s="17">
        <f t="shared" si="157"/>
        <v>-0.48200353922772082</v>
      </c>
      <c r="CN267" s="17">
        <f t="shared" si="159"/>
        <v>14.71766342352824</v>
      </c>
      <c r="CO267" s="17">
        <f t="shared" si="160"/>
        <v>-0.46436261250398475</v>
      </c>
    </row>
    <row r="268" spans="89:93" x14ac:dyDescent="0.2">
      <c r="CK268" s="17">
        <v>265</v>
      </c>
      <c r="CL268" s="17">
        <f t="shared" si="158"/>
        <v>16.24771123159918</v>
      </c>
      <c r="CM268" s="17">
        <f t="shared" si="157"/>
        <v>-0.92934189378921594</v>
      </c>
      <c r="CN268" s="17">
        <f t="shared" si="159"/>
        <v>14.468032652272584</v>
      </c>
      <c r="CO268" s="17">
        <f t="shared" si="160"/>
        <v>-0.89559648305445738</v>
      </c>
    </row>
    <row r="269" spans="89:93" x14ac:dyDescent="0.2">
      <c r="CK269" s="17">
        <v>266</v>
      </c>
      <c r="CL269" s="17">
        <f t="shared" si="158"/>
        <v>15.930954802487094</v>
      </c>
      <c r="CM269" s="17">
        <f t="shared" si="157"/>
        <v>-0.522266845496549</v>
      </c>
      <c r="CN269" s="17">
        <f t="shared" si="159"/>
        <v>14.205383621075615</v>
      </c>
      <c r="CO269" s="17">
        <f t="shared" si="160"/>
        <v>-0.50345142991260217</v>
      </c>
    </row>
    <row r="270" spans="89:93" x14ac:dyDescent="0.2">
      <c r="CK270" s="17">
        <v>267</v>
      </c>
      <c r="CL270" s="17">
        <f t="shared" si="158"/>
        <v>15.594109992106141</v>
      </c>
      <c r="CM270" s="17">
        <f t="shared" si="157"/>
        <v>0.36570231741555642</v>
      </c>
      <c r="CN270" s="17">
        <f t="shared" si="159"/>
        <v>13.931820774869042</v>
      </c>
      <c r="CO270" s="17">
        <f t="shared" si="160"/>
        <v>0.35263022151237772</v>
      </c>
    </row>
    <row r="271" spans="89:93" x14ac:dyDescent="0.2">
      <c r="CK271" s="17">
        <v>268</v>
      </c>
      <c r="CL271" s="17">
        <f t="shared" si="158"/>
        <v>15.239557433105571</v>
      </c>
      <c r="CM271" s="17">
        <f t="shared" si="157"/>
        <v>0.91823944704087457</v>
      </c>
      <c r="CN271" s="17">
        <f t="shared" si="159"/>
        <v>13.64945672579317</v>
      </c>
      <c r="CO271" s="17">
        <f t="shared" si="160"/>
        <v>0.8856720166103349</v>
      </c>
    </row>
    <row r="272" spans="89:93" x14ac:dyDescent="0.2">
      <c r="CK272" s="17">
        <v>269</v>
      </c>
      <c r="CL272" s="17">
        <f t="shared" si="158"/>
        <v>14.869725132431151</v>
      </c>
      <c r="CM272" s="17">
        <f t="shared" si="157"/>
        <v>0.62669044377912431</v>
      </c>
      <c r="CN272" s="17">
        <f t="shared" si="159"/>
        <v>13.360398156218018</v>
      </c>
      <c r="CO272" s="17">
        <f t="shared" si="160"/>
        <v>0.60463557801008583</v>
      </c>
    </row>
    <row r="273" spans="89:93" x14ac:dyDescent="0.2">
      <c r="CK273" s="17">
        <v>270</v>
      </c>
      <c r="CL273" s="17">
        <f t="shared" si="158"/>
        <v>14.487072496966345</v>
      </c>
      <c r="CM273" s="17">
        <f t="shared" si="157"/>
        <v>-0.24166202611872722</v>
      </c>
      <c r="CN273" s="17">
        <f t="shared" si="159"/>
        <v>13.066732055177932</v>
      </c>
      <c r="CO273" s="17">
        <f t="shared" si="160"/>
        <v>-0.23322290530132331</v>
      </c>
    </row>
    <row r="274" spans="89:93" x14ac:dyDescent="0.2">
      <c r="CK274" s="17">
        <v>271</v>
      </c>
      <c r="CL274" s="17">
        <f t="shared" si="158"/>
        <v>14.094074489575396</v>
      </c>
      <c r="CM274" s="17">
        <f t="shared" si="157"/>
        <v>-0.88863784601091644</v>
      </c>
      <c r="CN274" s="17">
        <f t="shared" si="159"/>
        <v>12.770512370194197</v>
      </c>
      <c r="CO274" s="17">
        <f t="shared" si="160"/>
        <v>-0.85784395447733208</v>
      </c>
    </row>
    <row r="275" spans="89:93" x14ac:dyDescent="0.2">
      <c r="CK275" s="17">
        <v>272</v>
      </c>
      <c r="CL275" s="17">
        <f t="shared" si="158"/>
        <v>13.693206012610826</v>
      </c>
      <c r="CM275" s="17">
        <f t="shared" si="157"/>
        <v>-0.71885238696288467</v>
      </c>
      <c r="CN275" s="17">
        <f t="shared" si="159"/>
        <v>12.473747152278159</v>
      </c>
      <c r="CO275" s="17">
        <f t="shared" si="160"/>
        <v>-0.69413264759523063</v>
      </c>
    </row>
    <row r="276" spans="89:93" x14ac:dyDescent="0.2">
      <c r="CK276" s="17">
        <v>273</v>
      </c>
      <c r="CL276" s="17">
        <f t="shared" si="158"/>
        <v>13.286926612557327</v>
      </c>
      <c r="CM276" s="17">
        <f t="shared" si="157"/>
        <v>0.11236618350833785</v>
      </c>
      <c r="CN276" s="17">
        <f t="shared" si="159"/>
        <v>12.178386267330957</v>
      </c>
      <c r="CO276" s="17">
        <f t="shared" si="160"/>
        <v>0.10853160613848124</v>
      </c>
    </row>
    <row r="277" spans="89:93" x14ac:dyDescent="0.2">
      <c r="CK277" s="17">
        <v>274</v>
      </c>
      <c r="CL277" s="17">
        <f t="shared" si="158"/>
        <v>12.877665595591433</v>
      </c>
      <c r="CM277" s="17">
        <f t="shared" si="157"/>
        <v>0.84107837777656524</v>
      </c>
      <c r="CN277" s="17">
        <f t="shared" si="159"/>
        <v>11.886309742220881</v>
      </c>
      <c r="CO277" s="17">
        <f t="shared" si="160"/>
        <v>0.81259383535706331</v>
      </c>
    </row>
    <row r="278" spans="89:93" x14ac:dyDescent="0.2">
      <c r="CK278" s="17">
        <v>275</v>
      </c>
      <c r="CL278" s="17">
        <f t="shared" si="158"/>
        <v>12.467807639475559</v>
      </c>
      <c r="CM278" s="17">
        <f t="shared" si="157"/>
        <v>0.79685262241061916</v>
      </c>
      <c r="CN278" s="17">
        <f t="shared" si="159"/>
        <v>11.599316808561047</v>
      </c>
      <c r="CO278" s="17">
        <f t="shared" si="160"/>
        <v>0.77006989636807921</v>
      </c>
    </row>
    <row r="279" spans="89:93" x14ac:dyDescent="0.2">
      <c r="CK279" s="17">
        <v>276</v>
      </c>
      <c r="CL279" s="17">
        <f t="shared" si="158"/>
        <v>12.059678982412425</v>
      </c>
      <c r="CM279" s="17">
        <f t="shared" si="157"/>
        <v>1.9588292343174874E-2</v>
      </c>
      <c r="CN279" s="17">
        <f t="shared" si="159"/>
        <v>11.319115701666581</v>
      </c>
      <c r="CO279" s="17">
        <f t="shared" si="160"/>
        <v>1.8934875498907745E-2</v>
      </c>
    </row>
    <row r="280" spans="89:93" x14ac:dyDescent="0.2">
      <c r="CK280" s="17">
        <v>277</v>
      </c>
      <c r="CL280" s="17">
        <f t="shared" si="158"/>
        <v>11.655534264298783</v>
      </c>
      <c r="CM280" s="17">
        <f t="shared" si="157"/>
        <v>-0.77646839309217919</v>
      </c>
      <c r="CN280" s="17">
        <f t="shared" si="159"/>
        <v>11.047314266380308</v>
      </c>
      <c r="CO280" s="17">
        <f t="shared" si="160"/>
        <v>-0.7507616307014382</v>
      </c>
    </row>
    <row r="281" spans="89:93" x14ac:dyDescent="0.2">
      <c r="CK281" s="17">
        <v>278</v>
      </c>
      <c r="CL281" s="17">
        <f t="shared" si="158"/>
        <v>11.25754409027561</v>
      </c>
      <c r="CM281" s="17">
        <f t="shared" si="157"/>
        <v>-0.85907358415606339</v>
      </c>
      <c r="CN281" s="17">
        <f t="shared" si="159"/>
        <v>10.785411415457354</v>
      </c>
      <c r="CO281" s="17">
        <f t="shared" si="160"/>
        <v>-0.8308445128649965</v>
      </c>
    </row>
    <row r="282" spans="89:93" x14ac:dyDescent="0.2">
      <c r="CK282" s="17">
        <v>279</v>
      </c>
      <c r="CL282" s="17">
        <f t="shared" si="158"/>
        <v>10.867783380615188</v>
      </c>
      <c r="CM282" s="17">
        <f t="shared" si="157"/>
        <v>-0.15154375669035136</v>
      </c>
      <c r="CN282" s="17">
        <f t="shared" si="159"/>
        <v>10.534789480032266</v>
      </c>
      <c r="CO282" s="17">
        <f t="shared" si="160"/>
        <v>-0.14660111000296461</v>
      </c>
    </row>
    <row r="283" spans="89:93" x14ac:dyDescent="0.2">
      <c r="CK283" s="17">
        <v>280</v>
      </c>
      <c r="CL283" s="17">
        <f t="shared" si="158"/>
        <v>10.488220564855654</v>
      </c>
      <c r="CM283" s="17">
        <f t="shared" si="157"/>
        <v>0.69606357483404302</v>
      </c>
      <c r="CN283" s="17">
        <f t="shared" si="159"/>
        <v>10.296707485396455</v>
      </c>
      <c r="CO283" s="17">
        <f t="shared" si="160"/>
        <v>0.67352957509618783</v>
      </c>
    </row>
    <row r="284" spans="89:93" x14ac:dyDescent="0.2">
      <c r="CK284" s="17">
        <v>281</v>
      </c>
      <c r="CL284" s="17">
        <f t="shared" si="158"/>
        <v>10.120707671732477</v>
      </c>
      <c r="CM284" s="17">
        <f t="shared" si="157"/>
        <v>0.9042137057734364</v>
      </c>
      <c r="CN284" s="17">
        <f t="shared" si="159"/>
        <v>10.072295378928356</v>
      </c>
      <c r="CO284" s="17">
        <f t="shared" si="160"/>
        <v>0.87515737385742587</v>
      </c>
    </row>
    <row r="285" spans="89:93" x14ac:dyDescent="0.2">
      <c r="CK285" s="17">
        <v>282</v>
      </c>
      <c r="CL285" s="17">
        <f t="shared" si="158"/>
        <v>9.7669713599063517</v>
      </c>
      <c r="CM285" s="17">
        <f t="shared" si="157"/>
        <v>0.28083582105443</v>
      </c>
      <c r="CN285" s="17">
        <f t="shared" si="159"/>
        <v>9.8625492305836975</v>
      </c>
      <c r="CO285" s="17">
        <f t="shared" si="160"/>
        <v>0.2718777419020546</v>
      </c>
    </row>
    <row r="286" spans="89:93" x14ac:dyDescent="0.2">
      <c r="CK286" s="17">
        <v>283</v>
      </c>
      <c r="CL286" s="17">
        <f t="shared" si="158"/>
        <v>9.428604927790925</v>
      </c>
      <c r="CM286" s="17">
        <f t="shared" si="157"/>
        <v>-0.60144307756456494</v>
      </c>
      <c r="CN286" s="17">
        <f t="shared" si="159"/>
        <v>9.6683274199066069</v>
      </c>
      <c r="CO286" s="17">
        <f t="shared" si="160"/>
        <v>-0.58239891484367845</v>
      </c>
    </row>
    <row r="287" spans="89:93" x14ac:dyDescent="0.2">
      <c r="CK287" s="17">
        <v>284</v>
      </c>
      <c r="CL287" s="17">
        <f t="shared" si="158"/>
        <v>9.1070613339843103</v>
      </c>
      <c r="CM287" s="17">
        <f t="shared" si="157"/>
        <v>-0.93131453395128971</v>
      </c>
      <c r="CN287" s="17">
        <f t="shared" si="159"/>
        <v>9.4903478171029541</v>
      </c>
      <c r="CO287" s="17">
        <f t="shared" si="160"/>
        <v>-0.90204061514218137</v>
      </c>
    </row>
    <row r="288" spans="89:93" x14ac:dyDescent="0.2">
      <c r="CK288" s="17">
        <v>285</v>
      </c>
      <c r="CL288" s="17">
        <f t="shared" si="158"/>
        <v>8.8036472529475862</v>
      </c>
      <c r="CM288" s="17">
        <f t="shared" si="157"/>
        <v>-0.40484754561379555</v>
      </c>
      <c r="CN288" s="17">
        <f t="shared" si="159"/>
        <v>9.3291859593621798</v>
      </c>
      <c r="CO288" s="17">
        <f t="shared" si="160"/>
        <v>-0.39221458331972486</v>
      </c>
    </row>
    <row r="289" spans="89:93" x14ac:dyDescent="0.2">
      <c r="CK289" s="17">
        <v>286</v>
      </c>
      <c r="CL289" s="17">
        <f t="shared" si="158"/>
        <v>8.519518183693588</v>
      </c>
      <c r="CM289" s="17">
        <f t="shared" si="157"/>
        <v>0.49447804065471307</v>
      </c>
      <c r="CN289" s="17">
        <f t="shared" si="159"/>
        <v>9.185274217359428</v>
      </c>
      <c r="CO289" s="17">
        <f t="shared" si="160"/>
        <v>0.4791600470030542</v>
      </c>
    </row>
    <row r="290" spans="89:93" x14ac:dyDescent="0.2">
      <c r="CK290" s="17">
        <v>287</v>
      </c>
      <c r="CL290" s="17">
        <f t="shared" si="158"/>
        <v>8.2556746223910373</v>
      </c>
      <c r="CM290" s="17">
        <f t="shared" si="157"/>
        <v>0.93978088585483033</v>
      </c>
      <c r="CN290" s="17">
        <f t="shared" si="159"/>
        <v>9.0589019407509515</v>
      </c>
      <c r="CO290" s="17">
        <f t="shared" si="160"/>
        <v>0.91087844264494566</v>
      </c>
    </row>
    <row r="291" spans="89:93" x14ac:dyDescent="0.2">
      <c r="CK291" s="17">
        <v>288</v>
      </c>
      <c r="CL291" s="17">
        <f t="shared" si="158"/>
        <v>8.0129593029929147</v>
      </c>
      <c r="CM291" s="17">
        <f t="shared" si="157"/>
        <v>0.52106273650831503</v>
      </c>
      <c r="CN291" s="17">
        <f t="shared" si="159"/>
        <v>8.9502165655262669</v>
      </c>
      <c r="CO291" s="17">
        <f t="shared" si="160"/>
        <v>0.50515300565195376</v>
      </c>
    </row>
    <row r="292" spans="89:93" x14ac:dyDescent="0.2">
      <c r="CK292" s="17">
        <v>289</v>
      </c>
      <c r="CL292" s="17">
        <f t="shared" si="158"/>
        <v>7.7920555033025671</v>
      </c>
      <c r="CM292" s="17">
        <f t="shared" si="157"/>
        <v>-0.37729411232607396</v>
      </c>
      <c r="CN292" s="17">
        <f t="shared" si="159"/>
        <v>8.8592256603324095</v>
      </c>
      <c r="CO292" s="17">
        <f t="shared" si="160"/>
        <v>-0.36585665685537205</v>
      </c>
    </row>
    <row r="293" spans="89:93" x14ac:dyDescent="0.2">
      <c r="CK293" s="17">
        <v>290</v>
      </c>
      <c r="CL293" s="17">
        <f t="shared" si="158"/>
        <v>7.593486407334713</v>
      </c>
      <c r="CM293" s="17">
        <f t="shared" ref="CM293:CM356" si="161">COS(CK293+30*$Y$4)*COS(100/CK293)</f>
        <v>-0.92939363494119198</v>
      </c>
      <c r="CN293" s="17">
        <f t="shared" si="159"/>
        <v>8.7857998833693269</v>
      </c>
      <c r="CO293" s="17">
        <f t="shared" si="160"/>
        <v>-0.90142074951744244</v>
      </c>
    </row>
    <row r="294" spans="89:93" x14ac:dyDescent="0.2">
      <c r="CK294" s="17">
        <v>291</v>
      </c>
      <c r="CL294" s="17">
        <f t="shared" si="158"/>
        <v>7.4176155084459605</v>
      </c>
      <c r="CM294" s="17">
        <f t="shared" si="161"/>
        <v>-0.62711726167974224</v>
      </c>
      <c r="CN294" s="17">
        <f t="shared" si="159"/>
        <v>8.7296768161993583</v>
      </c>
      <c r="CO294" s="17">
        <f t="shared" si="160"/>
        <v>-0.60837655185526907</v>
      </c>
    </row>
    <row r="295" spans="89:93" x14ac:dyDescent="0.2">
      <c r="CK295" s="17">
        <v>292</v>
      </c>
      <c r="CL295" s="17">
        <f t="shared" si="158"/>
        <v>7.2646480315374689</v>
      </c>
      <c r="CM295" s="17">
        <f t="shared" si="161"/>
        <v>0.25222874389446037</v>
      </c>
      <c r="CN295" s="17">
        <f t="shared" si="159"/>
        <v>8.6904656358445003</v>
      </c>
      <c r="CO295" s="17">
        <f t="shared" si="160"/>
        <v>0.24474458494211818</v>
      </c>
    </row>
    <row r="296" spans="89:93" x14ac:dyDescent="0.2">
      <c r="CK296" s="17">
        <v>293</v>
      </c>
      <c r="CL296" s="17">
        <f t="shared" si="158"/>
        <v>7.134633346700638</v>
      </c>
      <c r="CM296" s="17">
        <f t="shared" si="161"/>
        <v>0.9003148598475631</v>
      </c>
      <c r="CN296" s="17">
        <f t="shared" si="159"/>
        <v>8.6676525818873653</v>
      </c>
      <c r="CO296" s="17">
        <f t="shared" si="160"/>
        <v>0.87378925245805628</v>
      </c>
    </row>
    <row r="297" spans="89:93" x14ac:dyDescent="0.2">
      <c r="CK297" s="17">
        <v>294</v>
      </c>
      <c r="CL297" s="17">
        <f t="shared" si="158"/>
        <v>7.0274683410185315</v>
      </c>
      <c r="CM297" s="17">
        <f t="shared" si="161"/>
        <v>0.72084733908029097</v>
      </c>
      <c r="CN297" s="17">
        <f t="shared" si="159"/>
        <v>8.6606071709673795</v>
      </c>
      <c r="CO297" s="17">
        <f t="shared" si="160"/>
        <v>0.69975872813074547</v>
      </c>
    </row>
    <row r="298" spans="89:93" x14ac:dyDescent="0.2">
      <c r="CK298" s="17">
        <v>295</v>
      </c>
      <c r="CL298" s="17">
        <f t="shared" si="158"/>
        <v>6.9429017098775674</v>
      </c>
      <c r="CM298" s="17">
        <f t="shared" si="161"/>
        <v>-0.12178411995588553</v>
      </c>
      <c r="CN298" s="17">
        <f t="shared" si="159"/>
        <v>8.6685891070930978</v>
      </c>
      <c r="CO298" s="17">
        <f t="shared" si="160"/>
        <v>-0.11824626298244013</v>
      </c>
    </row>
    <row r="299" spans="89:93" x14ac:dyDescent="0.2">
      <c r="CK299" s="17">
        <v>296</v>
      </c>
      <c r="CL299" s="17">
        <f t="shared" si="158"/>
        <v>6.8805391241129552</v>
      </c>
      <c r="CM299" s="17">
        <f t="shared" si="161"/>
        <v>-0.8530852462601991</v>
      </c>
      <c r="CN299" s="17">
        <f t="shared" si="159"/>
        <v>8.690755832592572</v>
      </c>
      <c r="CO299" s="17">
        <f t="shared" si="160"/>
        <v>-0.82847601381105751</v>
      </c>
    </row>
    <row r="300" spans="89:93" x14ac:dyDescent="0.2">
      <c r="CK300" s="17">
        <v>297</v>
      </c>
      <c r="CL300" s="17">
        <f t="shared" si="158"/>
        <v>6.8398492246313207</v>
      </c>
      <c r="CM300" s="17">
        <f t="shared" si="161"/>
        <v>-0.80033381251298052</v>
      </c>
      <c r="CN300" s="17">
        <f t="shared" si="159"/>
        <v>8.7261706613104923</v>
      </c>
      <c r="CO300" s="17">
        <f t="shared" si="160"/>
        <v>-0.77740699144308356</v>
      </c>
    </row>
    <row r="301" spans="89:93" x14ac:dyDescent="0.2">
      <c r="CK301" s="17">
        <v>298</v>
      </c>
      <c r="CL301" s="17">
        <f t="shared" si="158"/>
        <v>6.8201703918457817</v>
      </c>
      <c r="CM301" s="17">
        <f t="shared" si="161"/>
        <v>-1.1423320892283975E-2</v>
      </c>
      <c r="CN301" s="17">
        <f t="shared" si="159"/>
        <v>8.7738114328484507</v>
      </c>
      <c r="CO301" s="17">
        <f t="shared" si="160"/>
        <v>-1.1098351079265302E-2</v>
      </c>
    </row>
    <row r="302" spans="89:93" x14ac:dyDescent="0.2">
      <c r="CK302" s="17">
        <v>299</v>
      </c>
      <c r="CL302" s="17">
        <f t="shared" si="158"/>
        <v>6.8207182333420784</v>
      </c>
      <c r="CM302" s="17">
        <f t="shared" si="161"/>
        <v>0.78861378914551483</v>
      </c>
      <c r="CN302" s="17">
        <f t="shared" si="159"/>
        <v>8.832579624241049</v>
      </c>
      <c r="CO302" s="17">
        <f t="shared" si="160"/>
        <v>0.76633437197332444</v>
      </c>
    </row>
    <row r="303" spans="89:93" x14ac:dyDescent="0.2">
      <c r="CK303" s="17">
        <v>300</v>
      </c>
      <c r="CL303" s="17">
        <f t="shared" si="158"/>
        <v>6.8405937296842865</v>
      </c>
      <c r="CM303" s="17">
        <f t="shared" si="161"/>
        <v>0.86394151176322198</v>
      </c>
      <c r="CN303" s="17">
        <f t="shared" si="159"/>
        <v>8.9013098534753894</v>
      </c>
      <c r="CO303" s="17">
        <f t="shared" si="160"/>
        <v>0.83970202703519492</v>
      </c>
    </row>
    <row r="304" spans="89:93" x14ac:dyDescent="0.2">
      <c r="CK304" s="17">
        <v>301</v>
      </c>
      <c r="CL304" s="17">
        <f t="shared" si="158"/>
        <v>6.8787919751810485</v>
      </c>
      <c r="CM304" s="17">
        <f t="shared" si="161"/>
        <v>0.1447157507450112</v>
      </c>
      <c r="CN304" s="17">
        <f t="shared" si="159"/>
        <v>8.9787797076996547</v>
      </c>
      <c r="CO304" s="17">
        <f t="shared" si="160"/>
        <v>0.14068333674313482</v>
      </c>
    </row>
    <row r="305" spans="89:93" x14ac:dyDescent="0.2">
      <c r="CK305" s="17">
        <v>302</v>
      </c>
      <c r="CL305" s="17">
        <f t="shared" si="158"/>
        <v>6.9342114477758976</v>
      </c>
      <c r="CM305" s="17">
        <f t="shared" si="161"/>
        <v>-0.7081599991934765</v>
      </c>
      <c r="CN305" s="17">
        <f t="shared" si="159"/>
        <v>9.0637198278305888</v>
      </c>
      <c r="CO305" s="17">
        <f t="shared" si="160"/>
        <v>-0.68856245808190064</v>
      </c>
    </row>
    <row r="306" spans="89:93" x14ac:dyDescent="0.2">
      <c r="CK306" s="17">
        <v>303</v>
      </c>
      <c r="CL306" s="17">
        <f t="shared" si="158"/>
        <v>7.0056637400106681</v>
      </c>
      <c r="CM306" s="17">
        <f t="shared" si="161"/>
        <v>-0.91035289338187209</v>
      </c>
      <c r="CN306" s="17">
        <f t="shared" si="159"/>
        <v>9.1548241805605297</v>
      </c>
      <c r="CO306" s="17">
        <f t="shared" si="160"/>
        <v>-0.88533150628660873</v>
      </c>
    </row>
    <row r="307" spans="89:93" x14ac:dyDescent="0.2">
      <c r="CK307" s="17">
        <v>304</v>
      </c>
      <c r="CL307" s="17">
        <f t="shared" si="158"/>
        <v>7.0918836812404882</v>
      </c>
      <c r="CM307" s="17">
        <f t="shared" si="161"/>
        <v>-0.27540812978061058</v>
      </c>
      <c r="CN307" s="17">
        <f t="shared" si="159"/>
        <v>9.2507604484809232</v>
      </c>
      <c r="CO307" s="17">
        <f t="shared" si="160"/>
        <v>-0.26788981978032755</v>
      </c>
    </row>
    <row r="308" spans="89:93" x14ac:dyDescent="0.2">
      <c r="CK308" s="17">
        <v>305</v>
      </c>
      <c r="CL308" s="17">
        <f t="shared" si="158"/>
        <v>7.1915397799595446</v>
      </c>
      <c r="CM308" s="17">
        <f t="shared" si="161"/>
        <v>0.61330896962182468</v>
      </c>
      <c r="CN308" s="17">
        <f t="shared" si="159"/>
        <v>9.3501804691751271</v>
      </c>
      <c r="CO308" s="17">
        <f t="shared" si="160"/>
        <v>0.59667962870765434</v>
      </c>
    </row>
    <row r="309" spans="89:93" x14ac:dyDescent="0.2">
      <c r="CK309" s="17">
        <v>306</v>
      </c>
      <c r="CL309" s="17">
        <f t="shared" si="158"/>
        <v>7.3032449142263172</v>
      </c>
      <c r="CM309" s="17">
        <f t="shared" si="161"/>
        <v>0.93859527445778168</v>
      </c>
      <c r="CN309" s="17">
        <f t="shared" si="159"/>
        <v>9.4517306546839226</v>
      </c>
      <c r="CO309" s="17">
        <f t="shared" si="160"/>
        <v>0.91331762794553606</v>
      </c>
    </row>
    <row r="310" spans="89:93" x14ac:dyDescent="0.2">
      <c r="CK310" s="17">
        <v>307</v>
      </c>
      <c r="CL310" s="17">
        <f t="shared" si="158"/>
        <v>7.4255671977543445</v>
      </c>
      <c r="CM310" s="17">
        <f t="shared" si="161"/>
        <v>0.40086259672776064</v>
      </c>
      <c r="CN310" s="17">
        <f t="shared" si="159"/>
        <v>9.5540623237025084</v>
      </c>
      <c r="CO310" s="17">
        <f t="shared" si="160"/>
        <v>0.39013934276872814</v>
      </c>
    </row>
    <row r="311" spans="89:93" x14ac:dyDescent="0.2">
      <c r="CK311" s="17">
        <v>308</v>
      </c>
      <c r="CL311" s="17">
        <f t="shared" si="158"/>
        <v>7.5570409492559989</v>
      </c>
      <c r="CM311" s="17">
        <f t="shared" si="161"/>
        <v>-0.50593980453723697</v>
      </c>
      <c r="CN311" s="17">
        <f t="shared" si="159"/>
        <v>9.6558418802173644</v>
      </c>
      <c r="CO311" s="17">
        <f t="shared" si="160"/>
        <v>-0.49249628925484662</v>
      </c>
    </row>
    <row r="312" spans="89:93" x14ac:dyDescent="0.2">
      <c r="CK312" s="17">
        <v>309</v>
      </c>
      <c r="CL312" s="17">
        <f t="shared" si="158"/>
        <v>7.6961776930827916</v>
      </c>
      <c r="CM312" s="17">
        <f t="shared" si="161"/>
        <v>-0.9480611016175271</v>
      </c>
      <c r="CN312" s="17">
        <f t="shared" si="159"/>
        <v>9.7557607740218799</v>
      </c>
      <c r="CO312" s="17">
        <f t="shared" si="160"/>
        <v>-0.92303787263409587</v>
      </c>
    </row>
    <row r="313" spans="89:93" x14ac:dyDescent="0.2">
      <c r="CK313" s="17">
        <v>310</v>
      </c>
      <c r="CL313" s="17">
        <f t="shared" si="158"/>
        <v>7.8414771200898699</v>
      </c>
      <c r="CM313" s="17">
        <f t="shared" si="161"/>
        <v>-0.51854196818080689</v>
      </c>
      <c r="CN313" s="17">
        <f t="shared" si="159"/>
        <v>9.8525451806464908</v>
      </c>
      <c r="CO313" s="17">
        <f t="shared" si="160"/>
        <v>-0.50494650611689096</v>
      </c>
    </row>
    <row r="314" spans="89:93" x14ac:dyDescent="0.2">
      <c r="CK314" s="17">
        <v>311</v>
      </c>
      <c r="CL314" s="17">
        <f t="shared" si="158"/>
        <v>7.9914379389508845</v>
      </c>
      <c r="CM314" s="17">
        <f t="shared" si="161"/>
        <v>0.38818804491480968</v>
      </c>
      <c r="CN314" s="17">
        <f t="shared" si="159"/>
        <v>9.9449653406847442</v>
      </c>
      <c r="CO314" s="17">
        <f t="shared" si="160"/>
        <v>0.37807771801931417</v>
      </c>
    </row>
    <row r="315" spans="89:93" x14ac:dyDescent="0.2">
      <c r="CK315" s="17">
        <v>312</v>
      </c>
      <c r="CL315" s="17">
        <f t="shared" si="158"/>
        <v>8.1445685498484828</v>
      </c>
      <c r="CM315" s="17">
        <f t="shared" si="161"/>
        <v>0.93852083867683522</v>
      </c>
      <c r="CN315" s="17">
        <f t="shared" si="159"/>
        <v>10.031844501273191</v>
      </c>
      <c r="CO315" s="17">
        <f t="shared" si="160"/>
        <v>0.91423853899318497</v>
      </c>
    </row>
    <row r="316" spans="89:93" x14ac:dyDescent="0.2">
      <c r="CK316" s="17">
        <v>313</v>
      </c>
      <c r="CL316" s="17">
        <f t="shared" si="158"/>
        <v>8.2993974745513182</v>
      </c>
      <c r="CM316" s="17">
        <f t="shared" si="161"/>
        <v>0.62606126031006093</v>
      </c>
      <c r="CN316" s="17">
        <f t="shared" si="159"/>
        <v>10.112067405569698</v>
      </c>
      <c r="CO316" s="17">
        <f t="shared" si="160"/>
        <v>0.60996980283787183</v>
      </c>
    </row>
    <row r="317" spans="89:93" x14ac:dyDescent="0.2">
      <c r="CK317" s="17">
        <v>314</v>
      </c>
      <c r="CL317" s="17">
        <f t="shared" si="158"/>
        <v>8.4544834793397996</v>
      </c>
      <c r="CM317" s="17">
        <f t="shared" si="161"/>
        <v>-0.26240285021613019</v>
      </c>
      <c r="CN317" s="17">
        <f t="shared" si="159"/>
        <v>10.18458827945015</v>
      </c>
      <c r="CO317" s="17">
        <f t="shared" si="160"/>
        <v>-0.25570262364499974</v>
      </c>
    </row>
    <row r="318" spans="89:93" x14ac:dyDescent="0.2">
      <c r="CK318" s="17">
        <v>315</v>
      </c>
      <c r="CL318" s="17">
        <f t="shared" si="158"/>
        <v>8.6084253300427545</v>
      </c>
      <c r="CM318" s="17">
        <f t="shared" si="161"/>
        <v>-0.91012820598123767</v>
      </c>
      <c r="CN318" s="17">
        <f t="shared" si="159"/>
        <v>10.248438268284419</v>
      </c>
      <c r="CO318" s="17">
        <f t="shared" si="160"/>
        <v>-0.88704077707425866</v>
      </c>
    </row>
    <row r="319" spans="89:93" x14ac:dyDescent="0.2">
      <c r="CK319" s="17">
        <v>316</v>
      </c>
      <c r="CL319" s="17">
        <f t="shared" si="158"/>
        <v>8.7598711215729068</v>
      </c>
      <c r="CM319" s="17">
        <f t="shared" si="161"/>
        <v>-0.72123618630029163</v>
      </c>
      <c r="CN319" s="17">
        <f t="shared" si="159"/>
        <v>10.302732280534764</v>
      </c>
      <c r="CO319" s="17">
        <f t="shared" si="160"/>
        <v>-0.70305960676467116</v>
      </c>
    </row>
    <row r="320" spans="89:93" x14ac:dyDescent="0.2">
      <c r="CK320" s="17">
        <v>317</v>
      </c>
      <c r="CL320" s="17">
        <f t="shared" si="158"/>
        <v>8.9075271277781525</v>
      </c>
      <c r="CM320" s="17">
        <f t="shared" si="161"/>
        <v>0.13109980025684159</v>
      </c>
      <c r="CN320" s="17">
        <f t="shared" si="159"/>
        <v>10.346675199018403</v>
      </c>
      <c r="CO320" s="17">
        <f t="shared" si="160"/>
        <v>0.12781727655076852</v>
      </c>
    </row>
    <row r="321" spans="89:93" x14ac:dyDescent="0.2">
      <c r="CK321" s="17">
        <v>318</v>
      </c>
      <c r="CL321" s="17">
        <f t="shared" si="158"/>
        <v>9.0501661211335378</v>
      </c>
      <c r="CM321" s="17">
        <f t="shared" si="161"/>
        <v>0.86341765948329141</v>
      </c>
      <c r="CN321" s="17">
        <f t="shared" si="159"/>
        <v>10.37956742496408</v>
      </c>
      <c r="CO321" s="17">
        <f t="shared" si="160"/>
        <v>0.84193898760096764</v>
      </c>
    </row>
    <row r="322" spans="89:93" x14ac:dyDescent="0.2">
      <c r="CK322" s="17">
        <v>319</v>
      </c>
      <c r="CL322" s="17">
        <f t="shared" si="158"/>
        <v>9.1866351157602235</v>
      </c>
      <c r="CM322" s="17">
        <f t="shared" si="161"/>
        <v>0.8021276438363143</v>
      </c>
      <c r="CN322" s="17">
        <f t="shared" si="159"/>
        <v>10.400809724443954</v>
      </c>
      <c r="CO322" s="17">
        <f t="shared" si="160"/>
        <v>0.78230233152319251</v>
      </c>
    </row>
    <row r="323" spans="89:93" x14ac:dyDescent="0.2">
      <c r="CK323" s="17">
        <v>320</v>
      </c>
      <c r="CL323" s="17">
        <f t="shared" si="158"/>
        <v>9.315862491446234</v>
      </c>
      <c r="CM323" s="17">
        <f t="shared" si="161"/>
        <v>3.0897289932330604E-3</v>
      </c>
      <c r="CN323" s="17">
        <f t="shared" si="159"/>
        <v>10.409907351348878</v>
      </c>
      <c r="CO323" s="17">
        <f t="shared" si="160"/>
        <v>3.013854406790732E-3</v>
      </c>
    </row>
    <row r="324" spans="89:93" x14ac:dyDescent="0.2">
      <c r="CK324" s="17">
        <v>321</v>
      </c>
      <c r="CL324" s="17">
        <f t="shared" si="158"/>
        <v>9.4368644607311456</v>
      </c>
      <c r="CM324" s="17">
        <f t="shared" si="161"/>
        <v>-0.7992941548736312</v>
      </c>
      <c r="CN324" s="17">
        <f t="shared" si="159"/>
        <v>10.406473425769624</v>
      </c>
      <c r="CO324" s="17">
        <f t="shared" si="160"/>
        <v>-0.77979161140083175</v>
      </c>
    </row>
    <row r="325" spans="89:93" x14ac:dyDescent="0.2">
      <c r="CK325" s="17">
        <v>322</v>
      </c>
      <c r="CL325" s="17">
        <f t="shared" ref="CL325:CL388" si="162">10+10*SIN(CK325*$Y$4)*COS(1000/CK325+$Y$5*20)</f>
        <v>9.5487508456755847</v>
      </c>
      <c r="CM325" s="17">
        <f t="shared" si="161"/>
        <v>-0.8670812878991293</v>
      </c>
      <c r="CN325" s="17">
        <f t="shared" ref="CN325:CN388" si="163">10+10*SIN(CK325*$Y$4)*COS(933/CK325+$Y$5*20)</f>
        <v>10.390231551420362</v>
      </c>
      <c r="CO325" s="17">
        <f t="shared" ref="CO325:CO388" si="164">COS(CK325+30*$Y$4)*COS(122/CK325)</f>
        <v>-0.84605985521454985</v>
      </c>
    </row>
    <row r="326" spans="89:93" x14ac:dyDescent="0.2">
      <c r="CK326" s="17">
        <v>323</v>
      </c>
      <c r="CL326" s="17">
        <f t="shared" si="162"/>
        <v>9.6507301356374988</v>
      </c>
      <c r="CM326" s="17">
        <f t="shared" si="161"/>
        <v>-0.13747159223607769</v>
      </c>
      <c r="CN326" s="17">
        <f t="shared" si="163"/>
        <v>10.361017660565631</v>
      </c>
      <c r="CO326" s="17">
        <f t="shared" si="164"/>
        <v>-0.13415995704796091</v>
      </c>
    </row>
    <row r="327" spans="89:93" x14ac:dyDescent="0.2">
      <c r="CK327" s="17">
        <v>324</v>
      </c>
      <c r="CL327" s="17">
        <f t="shared" si="162"/>
        <v>9.7421138021909091</v>
      </c>
      <c r="CM327" s="17">
        <f t="shared" si="161"/>
        <v>0.71901539843247875</v>
      </c>
      <c r="CN327" s="17">
        <f t="shared" si="163"/>
        <v>10.318781079759722</v>
      </c>
      <c r="CO327" s="17">
        <f t="shared" si="164"/>
        <v>0.70180448848102006</v>
      </c>
    </row>
    <row r="328" spans="89:93" x14ac:dyDescent="0.2">
      <c r="CK328" s="17">
        <v>325</v>
      </c>
      <c r="CL328" s="17">
        <f t="shared" si="162"/>
        <v>9.822319852220545</v>
      </c>
      <c r="CM328" s="17">
        <f t="shared" si="161"/>
        <v>0.91476138339681046</v>
      </c>
      <c r="CN328" s="17">
        <f t="shared" si="163"/>
        <v>10.263584814549843</v>
      </c>
      <c r="CO328" s="17">
        <f t="shared" si="164"/>
        <v>0.89300340181916071</v>
      </c>
    </row>
    <row r="329" spans="89:93" x14ac:dyDescent="0.2">
      <c r="CK329" s="17">
        <v>326</v>
      </c>
      <c r="CL329" s="17">
        <f t="shared" si="162"/>
        <v>9.8908756051771984</v>
      </c>
      <c r="CM329" s="17">
        <f t="shared" si="161"/>
        <v>0.2693432318165736</v>
      </c>
      <c r="CN329" s="17">
        <f t="shared" si="163"/>
        <v>10.195605056103931</v>
      </c>
      <c r="CO329" s="17">
        <f t="shared" si="164"/>
        <v>0.26297716847567493</v>
      </c>
    </row>
    <row r="330" spans="89:93" x14ac:dyDescent="0.2">
      <c r="CK330" s="17">
        <v>327</v>
      </c>
      <c r="CL330" s="17">
        <f t="shared" si="162"/>
        <v>9.9474196854546708</v>
      </c>
      <c r="CM330" s="17">
        <f t="shared" si="161"/>
        <v>-0.62416693853651017</v>
      </c>
      <c r="CN330" s="17">
        <f t="shared" si="163"/>
        <v>10.11512991747316</v>
      </c>
      <c r="CO330" s="17">
        <f t="shared" si="164"/>
        <v>-0.60950711774059252</v>
      </c>
    </row>
    <row r="331" spans="89:93" x14ac:dyDescent="0.2">
      <c r="CK331" s="17">
        <v>328</v>
      </c>
      <c r="CL331" s="17">
        <f t="shared" si="162"/>
        <v>9.9917032258206202</v>
      </c>
      <c r="CM331" s="17">
        <f t="shared" si="161"/>
        <v>-0.94417824771975378</v>
      </c>
      <c r="CN331" s="17">
        <f t="shared" si="163"/>
        <v>10.022557411861595</v>
      </c>
      <c r="CO331" s="17">
        <f t="shared" si="164"/>
        <v>-0.92214118286104085</v>
      </c>
    </row>
    <row r="332" spans="89:93" x14ac:dyDescent="0.2">
      <c r="CK332" s="17">
        <v>329</v>
      </c>
      <c r="CL332" s="17">
        <f t="shared" si="162"/>
        <v>10.023590282771428</v>
      </c>
      <c r="CM332" s="17">
        <f t="shared" si="161"/>
        <v>-0.39604826502245244</v>
      </c>
      <c r="CN332" s="17">
        <f t="shared" si="163"/>
        <v>9.9183926898252235</v>
      </c>
      <c r="CO332" s="17">
        <f t="shared" si="164"/>
        <v>-0.38686222104154749</v>
      </c>
    </row>
    <row r="333" spans="89:93" x14ac:dyDescent="0.2">
      <c r="CK333" s="17">
        <v>330</v>
      </c>
      <c r="CL333" s="17">
        <f t="shared" si="162"/>
        <v>10.043057469557368</v>
      </c>
      <c r="CM333" s="17">
        <f t="shared" si="161"/>
        <v>0.51663059686641988</v>
      </c>
      <c r="CN333" s="17">
        <f t="shared" si="163"/>
        <v>9.8032445567346436</v>
      </c>
      <c r="CO333" s="17">
        <f t="shared" si="164"/>
        <v>0.50472229309822259</v>
      </c>
    </row>
    <row r="334" spans="89:93" x14ac:dyDescent="0.2">
      <c r="CK334" s="17">
        <v>331</v>
      </c>
      <c r="CL334" s="17">
        <f t="shared" si="162"/>
        <v>10.050192817411139</v>
      </c>
      <c r="CM334" s="17">
        <f t="shared" si="161"/>
        <v>0.95470872284025898</v>
      </c>
      <c r="CN334" s="17">
        <f t="shared" si="163"/>
        <v>9.6778212960863339</v>
      </c>
      <c r="CO334" s="17">
        <f t="shared" si="164"/>
        <v>0.93283922957044318</v>
      </c>
    </row>
    <row r="335" spans="89:93" x14ac:dyDescent="0.2">
      <c r="CK335" s="17">
        <v>332</v>
      </c>
      <c r="CL335" s="17">
        <f t="shared" si="162"/>
        <v>10.045193880183676</v>
      </c>
      <c r="CM335" s="17">
        <f t="shared" si="161"/>
        <v>0.51503019681349604</v>
      </c>
      <c r="CN335" s="17">
        <f t="shared" si="163"/>
        <v>9.5429258283136864</v>
      </c>
      <c r="CO335" s="17">
        <f t="shared" si="164"/>
        <v>0.50330534974954633</v>
      </c>
    </row>
    <row r="336" spans="89:93" x14ac:dyDescent="0.2">
      <c r="CK336" s="17">
        <v>333</v>
      </c>
      <c r="CL336" s="17">
        <f t="shared" si="162"/>
        <v>10.028365102120217</v>
      </c>
      <c r="CM336" s="17">
        <f t="shared" si="161"/>
        <v>-0.39854687338216932</v>
      </c>
      <c r="CN336" s="17">
        <f t="shared" si="163"/>
        <v>9.3994502386095604</v>
      </c>
      <c r="CO336" s="17">
        <f t="shared" si="164"/>
        <v>-0.38952972693189764</v>
      </c>
    </row>
    <row r="337" spans="89:93" x14ac:dyDescent="0.2">
      <c r="CK337" s="17">
        <v>334</v>
      </c>
      <c r="CL337" s="17">
        <f t="shared" si="162"/>
        <v>10.000114472872324</v>
      </c>
      <c r="CM337" s="17">
        <f t="shared" si="161"/>
        <v>-0.946109257451199</v>
      </c>
      <c r="CN337" s="17">
        <f t="shared" si="163"/>
        <v>9.2483697109064913</v>
      </c>
      <c r="CO337" s="17">
        <f t="shared" si="164"/>
        <v>-0.92483498407915132</v>
      </c>
    </row>
    <row r="338" spans="89:93" x14ac:dyDescent="0.2">
      <c r="CK338" s="17">
        <v>335</v>
      </c>
      <c r="CL338" s="17">
        <f t="shared" si="162"/>
        <v>9.9609494980146227</v>
      </c>
      <c r="CM338" s="17">
        <f t="shared" si="161"/>
        <v>-0.62388417034700538</v>
      </c>
      <c r="CN338" s="17">
        <f t="shared" si="163"/>
        <v>9.0907359085506112</v>
      </c>
      <c r="CO338" s="17">
        <f t="shared" si="164"/>
        <v>-0.60994138358699623</v>
      </c>
    </row>
    <row r="339" spans="89:93" x14ac:dyDescent="0.2">
      <c r="CK339" s="17">
        <v>336</v>
      </c>
      <c r="CL339" s="17">
        <f t="shared" si="162"/>
        <v>9.9114725172962821</v>
      </c>
      <c r="CM339" s="17">
        <f t="shared" si="161"/>
        <v>0.27227208133952913</v>
      </c>
      <c r="CN339" s="17">
        <f t="shared" si="163"/>
        <v>8.9276698453333569</v>
      </c>
      <c r="CO339" s="17">
        <f t="shared" si="164"/>
        <v>0.26622439443548085</v>
      </c>
    </row>
    <row r="340" spans="89:93" x14ac:dyDescent="0.2">
      <c r="CK340" s="17">
        <v>337</v>
      </c>
      <c r="CL340" s="17">
        <f t="shared" si="162"/>
        <v>9.852375406586134</v>
      </c>
      <c r="CM340" s="17">
        <f t="shared" si="161"/>
        <v>0.91852132900929839</v>
      </c>
      <c r="CN340" s="17">
        <f t="shared" si="163"/>
        <v>8.760354293395384</v>
      </c>
      <c r="CO340" s="17">
        <f t="shared" si="164"/>
        <v>0.89824336526463344</v>
      </c>
    </row>
    <row r="341" spans="89:93" x14ac:dyDescent="0.2">
      <c r="CK341" s="17">
        <v>338</v>
      </c>
      <c r="CL341" s="17">
        <f t="shared" si="162"/>
        <v>9.7844337029480002</v>
      </c>
      <c r="CM341" s="17">
        <f t="shared" si="161"/>
        <v>0.72040570693038475</v>
      </c>
      <c r="CN341" s="17">
        <f t="shared" si="163"/>
        <v>8.5900257770765442</v>
      </c>
      <c r="CO341" s="17">
        <f t="shared" si="164"/>
        <v>0.70459797959002235</v>
      </c>
    </row>
    <row r="342" spans="89:93" x14ac:dyDescent="0.2">
      <c r="CK342" s="17">
        <v>339</v>
      </c>
      <c r="CL342" s="17">
        <f t="shared" si="162"/>
        <v>9.7085001954913981</v>
      </c>
      <c r="CM342" s="17">
        <f t="shared" si="161"/>
        <v>-0.14033107554645571</v>
      </c>
      <c r="CN342" s="17">
        <f t="shared" si="163"/>
        <v>8.4179662040413099</v>
      </c>
      <c r="CO342" s="17">
        <f t="shared" si="164"/>
        <v>-0.13727044030932636</v>
      </c>
    </row>
    <row r="343" spans="89:93" x14ac:dyDescent="0.2">
      <c r="CK343" s="17">
        <v>340</v>
      </c>
      <c r="CL343" s="17">
        <f t="shared" si="162"/>
        <v>9.6254980275671613</v>
      </c>
      <c r="CM343" s="17">
        <f t="shared" si="161"/>
        <v>-0.87246909039647014</v>
      </c>
      <c r="CN343" s="17">
        <f t="shared" si="163"/>
        <v>8.2454941869512091</v>
      </c>
      <c r="CO343" s="17">
        <f t="shared" si="164"/>
        <v>-0.8535551777398066</v>
      </c>
    </row>
    <row r="344" spans="89:93" x14ac:dyDescent="0.2">
      <c r="CK344" s="17">
        <v>341</v>
      </c>
      <c r="CL344" s="17">
        <f t="shared" si="162"/>
        <v>9.5364133585032036</v>
      </c>
      <c r="CM344" s="17">
        <f t="shared" si="161"/>
        <v>-0.80263544749618088</v>
      </c>
      <c r="CN344" s="17">
        <f t="shared" si="163"/>
        <v>8.073956110575125</v>
      </c>
      <c r="CO344" s="17">
        <f t="shared" si="164"/>
        <v>-0.78534001593063807</v>
      </c>
    </row>
    <row r="345" spans="89:93" x14ac:dyDescent="0.2">
      <c r="CK345" s="17">
        <v>342</v>
      </c>
      <c r="CL345" s="17">
        <f t="shared" si="162"/>
        <v>9.4422876353910237</v>
      </c>
      <c r="CM345" s="17">
        <f t="shared" si="161"/>
        <v>5.366526543577054E-3</v>
      </c>
      <c r="CN345" s="17">
        <f t="shared" si="163"/>
        <v>7.9047170005188958</v>
      </c>
      <c r="CO345" s="17">
        <f t="shared" si="164"/>
        <v>5.2515799344184377E-3</v>
      </c>
    </row>
    <row r="346" spans="89:93" x14ac:dyDescent="0.2">
      <c r="CK346" s="17">
        <v>343</v>
      </c>
      <c r="CL346" s="17">
        <f t="shared" si="162"/>
        <v>9.3442095274278145</v>
      </c>
      <c r="CM346" s="17">
        <f t="shared" si="161"/>
        <v>0.80884928310945647</v>
      </c>
      <c r="CN346" s="17">
        <f t="shared" si="163"/>
        <v>7.7391512507123856</v>
      </c>
      <c r="CO346" s="17">
        <f t="shared" si="164"/>
        <v>0.79162788806136564</v>
      </c>
    </row>
    <row r="347" spans="89:93" x14ac:dyDescent="0.2">
      <c r="CK347" s="17">
        <v>344</v>
      </c>
      <c r="CL347" s="17">
        <f t="shared" si="162"/>
        <v>9.2433065769844447</v>
      </c>
      <c r="CM347" s="17">
        <f t="shared" si="161"/>
        <v>0.86889898813616651</v>
      </c>
      <c r="CN347" s="17">
        <f t="shared" si="163"/>
        <v>7.5786332674116235</v>
      </c>
      <c r="CO347" s="17">
        <f t="shared" si="164"/>
        <v>0.85050923778490306</v>
      </c>
    </row>
    <row r="348" spans="89:93" x14ac:dyDescent="0.2">
      <c r="CK348" s="17">
        <v>345</v>
      </c>
      <c r="CL348" s="17">
        <f t="shared" si="162"/>
        <v>9.140736622899329</v>
      </c>
      <c r="CM348" s="17">
        <f t="shared" si="161"/>
        <v>0.12991423636545066</v>
      </c>
      <c r="CN348" s="17">
        <f t="shared" si="163"/>
        <v>7.4245280877558475</v>
      </c>
      <c r="CO348" s="17">
        <f t="shared" si="164"/>
        <v>0.12718100100530522</v>
      </c>
    </row>
    <row r="349" spans="89:93" x14ac:dyDescent="0.2">
      <c r="CK349" s="17">
        <v>346</v>
      </c>
      <c r="CL349" s="17">
        <f t="shared" si="162"/>
        <v>9.0376790524878263</v>
      </c>
      <c r="CM349" s="17">
        <f t="shared" si="161"/>
        <v>-0.72891361525897136</v>
      </c>
      <c r="CN349" s="17">
        <f t="shared" si="163"/>
        <v>7.2781820308637606</v>
      </c>
      <c r="CO349" s="17">
        <f t="shared" si="164"/>
        <v>-0.71366894734543329</v>
      </c>
    </row>
    <row r="350" spans="89:93" x14ac:dyDescent="0.2">
      <c r="CK350" s="17">
        <v>347</v>
      </c>
      <c r="CL350" s="17">
        <f t="shared" si="162"/>
        <v>8.9353259394041551</v>
      </c>
      <c r="CM350" s="17">
        <f t="shared" si="161"/>
        <v>-0.91784100102254484</v>
      </c>
      <c r="CN350" s="17">
        <f t="shared" si="163"/>
        <v>7.1409134390636995</v>
      </c>
      <c r="CO350" s="17">
        <f t="shared" si="164"/>
        <v>-0.89875834563107115</v>
      </c>
    </row>
    <row r="351" spans="89:93" x14ac:dyDescent="0.2">
      <c r="CK351" s="17">
        <v>348</v>
      </c>
      <c r="CL351" s="17">
        <f t="shared" si="162"/>
        <v>8.8348731247967773</v>
      </c>
      <c r="CM351" s="17">
        <f t="shared" si="161"/>
        <v>-0.26279374072707257</v>
      </c>
      <c r="CN351" s="17">
        <f t="shared" si="163"/>
        <v>7.0140035661326117</v>
      </c>
      <c r="CO351" s="17">
        <f t="shared" si="164"/>
        <v>-0.2573621930428685</v>
      </c>
    </row>
    <row r="352" spans="89:93" x14ac:dyDescent="0.2">
      <c r="CK352" s="17">
        <v>349</v>
      </c>
      <c r="CL352" s="17">
        <f t="shared" si="162"/>
        <v>8.7375112991604915</v>
      </c>
      <c r="CM352" s="17">
        <f t="shared" si="161"/>
        <v>0.63424395504748632</v>
      </c>
      <c r="CN352" s="17">
        <f t="shared" si="163"/>
        <v>6.8986876683752545</v>
      </c>
      <c r="CO352" s="17">
        <f t="shared" si="164"/>
        <v>0.621211990989323</v>
      </c>
    </row>
    <row r="353" spans="89:93" x14ac:dyDescent="0.2">
      <c r="CK353" s="17">
        <v>350</v>
      </c>
      <c r="CL353" s="17">
        <f t="shared" si="162"/>
        <v>8.6444171419125535</v>
      </c>
      <c r="CM353" s="17">
        <f t="shared" si="161"/>
        <v>0.94845294718995288</v>
      </c>
      <c r="CN353" s="17">
        <f t="shared" si="163"/>
        <v>6.7961463530155317</v>
      </c>
      <c r="CO353" s="17">
        <f t="shared" si="164"/>
        <v>0.92907882798644204</v>
      </c>
    </row>
    <row r="354" spans="89:93" x14ac:dyDescent="0.2">
      <c r="CK354" s="17">
        <v>351</v>
      </c>
      <c r="CL354" s="17">
        <f t="shared" si="162"/>
        <v>8.5567445750099296</v>
      </c>
      <c r="CM354" s="17">
        <f t="shared" si="161"/>
        <v>0.39059914476682617</v>
      </c>
      <c r="CN354" s="17">
        <f t="shared" si="163"/>
        <v>6.7074972367061996</v>
      </c>
      <c r="CO354" s="17">
        <f t="shared" si="164"/>
        <v>0.38266687014642897</v>
      </c>
    </row>
    <row r="355" spans="89:93" x14ac:dyDescent="0.2">
      <c r="CK355" s="17">
        <v>352</v>
      </c>
      <c r="CL355" s="17">
        <f t="shared" si="162"/>
        <v>8.475616185889308</v>
      </c>
      <c r="CM355" s="17">
        <f t="shared" si="161"/>
        <v>-0.52672083572375317</v>
      </c>
      <c r="CN355" s="17">
        <f t="shared" si="163"/>
        <v>6.6337869650024786</v>
      </c>
      <c r="CO355" s="17">
        <f t="shared" si="164"/>
        <v>-0.51608639103137288</v>
      </c>
    </row>
    <row r="356" spans="89:93" x14ac:dyDescent="0.2">
      <c r="CK356" s="17">
        <v>353</v>
      </c>
      <c r="CL356" s="17">
        <f t="shared" si="162"/>
        <v>8.4021148736566236</v>
      </c>
      <c r="CM356" s="17">
        <f t="shared" si="161"/>
        <v>-0.96009381682618555</v>
      </c>
      <c r="CN356" s="17">
        <f t="shared" si="163"/>
        <v>6.5759836414020167</v>
      </c>
      <c r="CO356" s="17">
        <f t="shared" si="164"/>
        <v>-0.94082196714210897</v>
      </c>
    </row>
    <row r="357" spans="89:93" x14ac:dyDescent="0.2">
      <c r="CK357" s="17">
        <v>354</v>
      </c>
      <c r="CL357" s="17">
        <f t="shared" si="162"/>
        <v>8.3372757707919227</v>
      </c>
      <c r="CM357" s="17">
        <f t="shared" ref="CM357:CM387" si="165">COS(CK357+30*$Y$4)*COS(100/CK357)</f>
        <v>-0.51075616330776108</v>
      </c>
      <c r="CN357" s="17">
        <f t="shared" si="163"/>
        <v>6.5349697120425452</v>
      </c>
      <c r="CO357" s="17">
        <f t="shared" si="164"/>
        <v>-0.50056306417432184</v>
      </c>
    </row>
    <row r="358" spans="89:93" x14ac:dyDescent="0.2">
      <c r="CK358" s="17">
        <v>355</v>
      </c>
      <c r="CL358" s="17">
        <f t="shared" si="162"/>
        <v>8.2820784906775913</v>
      </c>
      <c r="CM358" s="17">
        <f t="shared" si="165"/>
        <v>0.4084859033491951</v>
      </c>
      <c r="CN358" s="17">
        <f t="shared" si="163"/>
        <v>6.511535349384669</v>
      </c>
      <c r="CO358" s="17">
        <f t="shared" si="164"/>
        <v>0.4003807719023314</v>
      </c>
    </row>
    <row r="359" spans="89:93" x14ac:dyDescent="0.2">
      <c r="CK359" s="17">
        <v>356</v>
      </c>
      <c r="CL359" s="17">
        <f t="shared" si="162"/>
        <v>8.2374397490191988</v>
      </c>
      <c r="CM359" s="17">
        <f t="shared" si="165"/>
        <v>0.95250347331471386</v>
      </c>
      <c r="CN359" s="17">
        <f t="shared" si="163"/>
        <v>6.5063723752076621</v>
      </c>
      <c r="CO359" s="17">
        <f t="shared" si="164"/>
        <v>0.93371258463003182</v>
      </c>
    </row>
    <row r="360" spans="89:93" x14ac:dyDescent="0.2">
      <c r="CK360" s="17">
        <v>357</v>
      </c>
      <c r="CL360" s="17">
        <f t="shared" si="162"/>
        <v>8.20420640472115</v>
      </c>
      <c r="CM360" s="17">
        <f t="shared" si="165"/>
        <v>0.62084105628928321</v>
      </c>
      <c r="CN360" s="17">
        <f t="shared" si="163"/>
        <v>6.5200687600290159</v>
      </c>
      <c r="CO360" s="17">
        <f t="shared" si="164"/>
        <v>0.60866332726591932</v>
      </c>
    </row>
    <row r="361" spans="89:93" x14ac:dyDescent="0.2">
      <c r="CK361" s="17">
        <v>358</v>
      </c>
      <c r="CL361" s="17">
        <f t="shared" si="162"/>
        <v>8.1831489630226493</v>
      </c>
      <c r="CM361" s="17">
        <f t="shared" si="165"/>
        <v>-0.28189906132561776</v>
      </c>
      <c r="CN361" s="17">
        <f t="shared" si="163"/>
        <v>6.5531037326418868</v>
      </c>
      <c r="CO361" s="17">
        <f t="shared" si="164"/>
        <v>-0.27640122319231264</v>
      </c>
    </row>
    <row r="362" spans="89:93" x14ac:dyDescent="0.2">
      <c r="CK362" s="17">
        <v>359</v>
      </c>
      <c r="CL362" s="17">
        <f t="shared" si="162"/>
        <v>8.1749555807082963</v>
      </c>
      <c r="CM362" s="17">
        <f t="shared" si="165"/>
        <v>-0.92580832645061606</v>
      </c>
      <c r="CN362" s="17">
        <f t="shared" si="163"/>
        <v>6.605843529869917</v>
      </c>
      <c r="CO362" s="17">
        <f t="shared" si="164"/>
        <v>-0.90785524015651764</v>
      </c>
    </row>
    <row r="363" spans="89:93" x14ac:dyDescent="0.2">
      <c r="CK363" s="17">
        <v>360</v>
      </c>
      <c r="CL363" s="17">
        <f t="shared" si="162"/>
        <v>8.1802266100028014</v>
      </c>
      <c r="CM363" s="17">
        <f t="shared" si="165"/>
        <v>-0.71862962903481276</v>
      </c>
      <c r="CN363" s="17">
        <f t="shared" si="163"/>
        <v>6.6785378128860033</v>
      </c>
      <c r="CO363" s="17">
        <f t="shared" si="164"/>
        <v>-0.70477323891725385</v>
      </c>
    </row>
    <row r="364" spans="89:93" x14ac:dyDescent="0.2">
      <c r="CK364" s="17">
        <v>361</v>
      </c>
      <c r="CL364" s="17">
        <f t="shared" si="162"/>
        <v>8.1994697143590205</v>
      </c>
      <c r="CM364" s="17">
        <f t="shared" si="165"/>
        <v>0.14949117305150808</v>
      </c>
      <c r="CN364" s="17">
        <f t="shared" si="163"/>
        <v>6.7713167725518772</v>
      </c>
      <c r="CO364" s="17">
        <f t="shared" si="164"/>
        <v>0.14662505108833201</v>
      </c>
    </row>
    <row r="365" spans="89:93" x14ac:dyDescent="0.2">
      <c r="CK365" s="17">
        <v>362</v>
      </c>
      <c r="CL365" s="17">
        <f t="shared" si="162"/>
        <v>8.233095585774004</v>
      </c>
      <c r="CM365" s="17">
        <f t="shared" si="165"/>
        <v>0.88051921500352903</v>
      </c>
      <c r="CN365" s="17">
        <f t="shared" si="163"/>
        <v>6.8841889422321181</v>
      </c>
      <c r="CO365" s="17">
        <f t="shared" si="164"/>
        <v>0.86373275058228871</v>
      </c>
    </row>
    <row r="366" spans="89:93" x14ac:dyDescent="0.2">
      <c r="CK366" s="17">
        <v>363</v>
      </c>
      <c r="CL366" s="17">
        <f t="shared" si="162"/>
        <v>8.2814142895409297</v>
      </c>
      <c r="CM366" s="17">
        <f t="shared" si="165"/>
        <v>0.802142253274304</v>
      </c>
      <c r="CN366" s="17">
        <f t="shared" si="163"/>
        <v>7.0170397324405638</v>
      </c>
      <c r="CO366" s="17">
        <f t="shared" si="164"/>
        <v>0.78693607169927293</v>
      </c>
    </row>
    <row r="367" spans="89:93" x14ac:dyDescent="0.2">
      <c r="CK367" s="17">
        <v>364</v>
      </c>
      <c r="CL367" s="17">
        <f t="shared" si="162"/>
        <v>8.3446322584864845</v>
      </c>
      <c r="CM367" s="17">
        <f t="shared" si="165"/>
        <v>-1.3913274128531503E-2</v>
      </c>
      <c r="CN367" s="17">
        <f t="shared" si="163"/>
        <v>7.1696306975133322</v>
      </c>
      <c r="CO367" s="17">
        <f t="shared" si="164"/>
        <v>-1.365100114121357E-2</v>
      </c>
    </row>
    <row r="368" spans="89:93" x14ac:dyDescent="0.2">
      <c r="CK368" s="17">
        <v>365</v>
      </c>
      <c r="CL368" s="17">
        <f t="shared" si="162"/>
        <v>8.4228499547778402</v>
      </c>
      <c r="CM368" s="17">
        <f t="shared" si="165"/>
        <v>-0.81752153600486466</v>
      </c>
      <c r="CN368" s="17">
        <f t="shared" si="163"/>
        <v>7.3415995402931902</v>
      </c>
      <c r="CO368" s="17">
        <f t="shared" si="164"/>
        <v>-0.80219705112640072</v>
      </c>
    </row>
    <row r="369" spans="89:93" x14ac:dyDescent="0.2">
      <c r="CK369" s="17">
        <v>366</v>
      </c>
      <c r="CL369" s="17">
        <f t="shared" si="162"/>
        <v>8.5160602133320999</v>
      </c>
      <c r="CM369" s="17">
        <f t="shared" si="165"/>
        <v>-0.8696839977982902</v>
      </c>
      <c r="CN369" s="17">
        <f t="shared" si="163"/>
        <v>7.5324608565784317</v>
      </c>
      <c r="CO369" s="17">
        <f t="shared" si="164"/>
        <v>-0.85347270678583609</v>
      </c>
    </row>
    <row r="370" spans="89:93" x14ac:dyDescent="0.2">
      <c r="CK370" s="17">
        <v>367</v>
      </c>
      <c r="CL370" s="17">
        <f t="shared" si="162"/>
        <v>8.624147276749131</v>
      </c>
      <c r="CM370" s="17">
        <f t="shared" si="165"/>
        <v>-0.12211668358599534</v>
      </c>
      <c r="CN370" s="17">
        <f t="shared" si="163"/>
        <v>7.7416076168591186</v>
      </c>
      <c r="CO370" s="17">
        <f t="shared" si="164"/>
        <v>-0.11985304284554822</v>
      </c>
    </row>
    <row r="371" spans="89:93" x14ac:dyDescent="0.2">
      <c r="CK371" s="17">
        <v>368</v>
      </c>
      <c r="CL371" s="17">
        <f t="shared" si="162"/>
        <v>8.7468865275380843</v>
      </c>
      <c r="CM371" s="17">
        <f t="shared" si="165"/>
        <v>0.73805781462109277</v>
      </c>
      <c r="CN371" s="17">
        <f t="shared" si="163"/>
        <v>7.9683133786576779</v>
      </c>
      <c r="CO371" s="17">
        <f t="shared" si="164"/>
        <v>0.72445257616903647</v>
      </c>
    </row>
    <row r="372" spans="89:93" x14ac:dyDescent="0.2">
      <c r="CK372" s="17">
        <v>369</v>
      </c>
      <c r="CL372" s="17">
        <f t="shared" si="162"/>
        <v>8.8839449192433175</v>
      </c>
      <c r="CM372" s="17">
        <f t="shared" si="165"/>
        <v>0.91987905589324503</v>
      </c>
      <c r="CN372" s="17">
        <f t="shared" si="163"/>
        <v>8.2117352186321142</v>
      </c>
      <c r="CO372" s="17">
        <f t="shared" si="164"/>
        <v>0.90301598610541711</v>
      </c>
    </row>
    <row r="373" spans="89:93" x14ac:dyDescent="0.2">
      <c r="CK373" s="17">
        <v>370</v>
      </c>
      <c r="CL373" s="17">
        <f t="shared" si="162"/>
        <v>9.0348821039197489</v>
      </c>
      <c r="CM373" s="17">
        <f t="shared" si="165"/>
        <v>0.2558684835207265</v>
      </c>
      <c r="CN373" s="17">
        <f t="shared" si="163"/>
        <v>8.4709173695113158</v>
      </c>
      <c r="CO373" s="17">
        <f t="shared" si="164"/>
        <v>0.25120382720929479</v>
      </c>
    </row>
    <row r="374" spans="89:93" x14ac:dyDescent="0.2">
      <c r="CK374" s="17">
        <v>371</v>
      </c>
      <c r="CL374" s="17">
        <f t="shared" si="162"/>
        <v>9.1991522492844062</v>
      </c>
      <c r="CM374" s="17">
        <f t="shared" si="165"/>
        <v>-0.6437030610845984</v>
      </c>
      <c r="CN374" s="17">
        <f t="shared" si="163"/>
        <v>8.7447955429350781</v>
      </c>
      <c r="CO374" s="17">
        <f t="shared" si="164"/>
        <v>-0.63203248868509421</v>
      </c>
    </row>
    <row r="375" spans="89:93" x14ac:dyDescent="0.2">
      <c r="CK375" s="17">
        <v>372</v>
      </c>
      <c r="CL375" s="17">
        <f t="shared" si="162"/>
        <v>9.3761065348031636</v>
      </c>
      <c r="CM375" s="17">
        <f t="shared" si="165"/>
        <v>-0.95169877140258852</v>
      </c>
      <c r="CN375" s="17">
        <f t="shared" si="163"/>
        <v>9.0322019153878248</v>
      </c>
      <c r="CO375" s="17">
        <f t="shared" si="164"/>
        <v>-0.93453880007968759</v>
      </c>
    </row>
    <row r="376" spans="89:93" x14ac:dyDescent="0.2">
      <c r="CK376" s="17">
        <v>373</v>
      </c>
      <c r="CL376" s="17">
        <f t="shared" si="162"/>
        <v>9.5649963119814814</v>
      </c>
      <c r="CM376" s="17">
        <f t="shared" si="165"/>
        <v>-0.38465459032631566</v>
      </c>
      <c r="CN376" s="17">
        <f t="shared" si="163"/>
        <v>9.3318707506655798</v>
      </c>
      <c r="CO376" s="17">
        <f t="shared" si="164"/>
        <v>-0.37775687708541211</v>
      </c>
    </row>
    <row r="377" spans="89:93" x14ac:dyDescent="0.2">
      <c r="CK377" s="17">
        <v>374</v>
      </c>
      <c r="CL377" s="17">
        <f t="shared" si="162"/>
        <v>9.7649769102378041</v>
      </c>
      <c r="CM377" s="17">
        <f t="shared" si="165"/>
        <v>0.53633340681114539</v>
      </c>
      <c r="CN377" s="17">
        <f t="shared" si="163"/>
        <v>9.6424446287201153</v>
      </c>
      <c r="CO377" s="17">
        <f t="shared" si="164"/>
        <v>0.52676823238716064</v>
      </c>
    </row>
    <row r="378" spans="89:93" x14ac:dyDescent="0.2">
      <c r="CK378" s="17">
        <v>375</v>
      </c>
      <c r="CL378" s="17">
        <f t="shared" si="162"/>
        <v>9.9751120659690429</v>
      </c>
      <c r="CM378" s="17">
        <f t="shared" si="165"/>
        <v>0.96448269406187037</v>
      </c>
      <c r="CN378" s="17">
        <f t="shared" si="163"/>
        <v>9.9624812473017599</v>
      </c>
      <c r="CO378" s="17">
        <f t="shared" si="164"/>
        <v>0.94737533629527448</v>
      </c>
    </row>
    <row r="379" spans="89:93" x14ac:dyDescent="0.2">
      <c r="CK379" s="17">
        <v>376</v>
      </c>
      <c r="CL379" s="17">
        <f t="shared" si="162"/>
        <v>10.194378948789476</v>
      </c>
      <c r="CM379" s="17">
        <f t="shared" si="165"/>
        <v>0.50588428256933882</v>
      </c>
      <c r="CN379" s="17">
        <f t="shared" si="163"/>
        <v>10.290460759590331</v>
      </c>
      <c r="CO379" s="17">
        <f t="shared" si="164"/>
        <v>0.49695992988367887</v>
      </c>
    </row>
    <row r="380" spans="89:93" x14ac:dyDescent="0.2">
      <c r="CK380" s="17">
        <v>377</v>
      </c>
      <c r="CL380" s="17">
        <f t="shared" si="162"/>
        <v>10.421673755458011</v>
      </c>
      <c r="CM380" s="17">
        <f t="shared" si="165"/>
        <v>-0.41808864760141745</v>
      </c>
      <c r="CN380" s="17">
        <f t="shared" si="163"/>
        <v>10.624793607980392</v>
      </c>
      <c r="CO380" s="17">
        <f t="shared" si="164"/>
        <v>-0.41075301615771476</v>
      </c>
    </row>
    <row r="381" spans="89:93" x14ac:dyDescent="0.2">
      <c r="CK381" s="17">
        <v>378</v>
      </c>
      <c r="CL381" s="17">
        <f t="shared" si="162"/>
        <v>10.655817838720964</v>
      </c>
      <c r="CM381" s="17">
        <f t="shared" si="165"/>
        <v>-0.95795223507476246</v>
      </c>
      <c r="CN381" s="17">
        <f t="shared" si="163"/>
        <v>10.963828811386024</v>
      </c>
      <c r="CO381" s="17">
        <f t="shared" si="164"/>
        <v>-0.94123505251618755</v>
      </c>
    </row>
    <row r="382" spans="89:93" x14ac:dyDescent="0.2">
      <c r="CK382" s="17">
        <v>379</v>
      </c>
      <c r="CL382" s="17">
        <f t="shared" si="162"/>
        <v>10.895564335207389</v>
      </c>
      <c r="CM382" s="17">
        <f t="shared" si="165"/>
        <v>-0.6171158804448813</v>
      </c>
      <c r="CN382" s="17">
        <f t="shared" si="163"/>
        <v>11.305862660868279</v>
      </c>
      <c r="CO382" s="17">
        <f t="shared" si="164"/>
        <v>-0.60640457188268904</v>
      </c>
    </row>
    <row r="383" spans="89:93" x14ac:dyDescent="0.2">
      <c r="CK383" s="17">
        <v>380</v>
      </c>
      <c r="CL383" s="17">
        <f t="shared" si="162"/>
        <v>11.139605253636779</v>
      </c>
      <c r="CM383" s="17">
        <f t="shared" si="165"/>
        <v>0.29132944496601659</v>
      </c>
      <c r="CN383" s="17">
        <f t="shared" si="163"/>
        <v>11.649147776076795</v>
      </c>
      <c r="CO383" s="17">
        <f t="shared" si="164"/>
        <v>0.28629996356438248</v>
      </c>
    </row>
    <row r="384" spans="89:93" x14ac:dyDescent="0.2">
      <c r="CK384" s="17">
        <v>381</v>
      </c>
      <c r="CL384" s="17">
        <f t="shared" si="162"/>
        <v>11.386578981950054</v>
      </c>
      <c r="CM384" s="17">
        <f t="shared" si="165"/>
        <v>0.93221664290096617</v>
      </c>
      <c r="CN384" s="17">
        <f t="shared" si="163"/>
        <v>11.991902472948524</v>
      </c>
      <c r="CO384" s="17">
        <f t="shared" si="164"/>
        <v>0.91620908439223747</v>
      </c>
    </row>
    <row r="385" spans="89:93" x14ac:dyDescent="0.2">
      <c r="CK385" s="17">
        <v>382</v>
      </c>
      <c r="CL385" s="17">
        <f t="shared" si="162"/>
        <v>11.635078169567837</v>
      </c>
      <c r="CM385" s="17">
        <f t="shared" si="165"/>
        <v>0.71610601468120338</v>
      </c>
      <c r="CN385" s="17">
        <f t="shared" si="163"/>
        <v>12.332320391330637</v>
      </c>
      <c r="CO385" s="17">
        <f t="shared" si="164"/>
        <v>0.7038750318784408</v>
      </c>
    </row>
    <row r="386" spans="89:93" x14ac:dyDescent="0.2">
      <c r="CK386" s="17">
        <v>383</v>
      </c>
      <c r="CL386" s="17">
        <f t="shared" si="162"/>
        <v>11.883657938827293</v>
      </c>
      <c r="CM386" s="17">
        <f t="shared" si="165"/>
        <v>-0.15859004464584364</v>
      </c>
      <c r="CN386" s="17">
        <f t="shared" si="163"/>
        <v>12.668580329700902</v>
      </c>
      <c r="CO386" s="17">
        <f t="shared" si="164"/>
        <v>-0.15589576868557731</v>
      </c>
    </row>
    <row r="387" spans="89:93" x14ac:dyDescent="0.2">
      <c r="CK387" s="17">
        <v>384</v>
      </c>
      <c r="CL387" s="17">
        <f t="shared" si="162"/>
        <v>12.130844377761212</v>
      </c>
      <c r="CM387" s="17">
        <f t="shared" si="165"/>
        <v>-0.88777117391574445</v>
      </c>
      <c r="CN387" s="17">
        <f t="shared" si="163"/>
        <v>12.998856232953894</v>
      </c>
      <c r="CO387" s="17">
        <f t="shared" si="164"/>
        <v>-0.87276895108253494</v>
      </c>
    </row>
    <row r="388" spans="89:93" x14ac:dyDescent="0.2">
      <c r="CK388" s="17">
        <v>385</v>
      </c>
      <c r="CL388" s="17">
        <f t="shared" si="162"/>
        <v>12.37514326476991</v>
      </c>
      <c r="CM388" s="17">
        <f t="shared" ref="CM388:CM403" si="166">COS(CK388+30*$Y$4)*COS(100/CK388)</f>
        <v>-0.80085494197574902</v>
      </c>
      <c r="CN388" s="17">
        <f t="shared" si="163"/>
        <v>13.321327278311282</v>
      </c>
      <c r="CO388" s="17">
        <f t="shared" si="164"/>
        <v>-0.7873931426359404</v>
      </c>
    </row>
    <row r="389" spans="89:93" x14ac:dyDescent="0.2">
      <c r="CK389" s="17">
        <v>386</v>
      </c>
      <c r="CL389" s="17">
        <f t="shared" ref="CL389:CL403" si="167">10+10*SIN(CK389*$Y$4)*COS(1000/CK389+$Y$5*20)</f>
        <v>12.615048974405667</v>
      </c>
      <c r="CM389" s="17">
        <f t="shared" si="166"/>
        <v>2.2527462144562697E-2</v>
      </c>
      <c r="CN389" s="17">
        <f t="shared" ref="CN389:CN403" si="168">10+10*SIN(CK389*$Y$4)*COS(933/CK389+$Y$5*20)</f>
        <v>13.63418800380318</v>
      </c>
      <c r="CO389" s="17">
        <f t="shared" ref="CO389:CO403" si="169">COS(CK389+30*$Y$4)*COS(122/CK389)</f>
        <v>2.2150790932573591E-2</v>
      </c>
    </row>
    <row r="390" spans="89:93" x14ac:dyDescent="0.2">
      <c r="CK390" s="17">
        <v>387</v>
      </c>
      <c r="CL390" s="17">
        <f t="shared" si="167"/>
        <v>12.849053512447085</v>
      </c>
      <c r="CM390" s="17">
        <f t="shared" si="166"/>
        <v>0.82548748985692866</v>
      </c>
      <c r="CN390" s="17">
        <f t="shared" si="168"/>
        <v>13.935658423457793</v>
      </c>
      <c r="CO390" s="17">
        <f t="shared" si="169"/>
        <v>0.81175757770294754</v>
      </c>
    </row>
    <row r="391" spans="89:93" x14ac:dyDescent="0.2">
      <c r="CK391" s="17">
        <v>388</v>
      </c>
      <c r="CL391" s="17">
        <f t="shared" si="167"/>
        <v>13.075655627691759</v>
      </c>
      <c r="CM391" s="17">
        <f t="shared" si="166"/>
        <v>0.86964699153065494</v>
      </c>
      <c r="CN391" s="17">
        <f t="shared" si="168"/>
        <v>14.223994073329042</v>
      </c>
      <c r="CO391" s="17">
        <f t="shared" si="169"/>
        <v>0.85525855773521786</v>
      </c>
    </row>
    <row r="392" spans="89:93" x14ac:dyDescent="0.2">
      <c r="CK392" s="17">
        <v>389</v>
      </c>
      <c r="CL392" s="17">
        <f t="shared" si="167"/>
        <v>13.29336994744278</v>
      </c>
      <c r="CM392" s="17">
        <f t="shared" si="166"/>
        <v>0.11413184328323144</v>
      </c>
      <c r="CN392" s="17">
        <f t="shared" si="168"/>
        <v>14.497495932786057</v>
      </c>
      <c r="CO392" s="17">
        <f t="shared" si="169"/>
        <v>0.11225340581322434</v>
      </c>
    </row>
    <row r="393" spans="89:93" x14ac:dyDescent="0.2">
      <c r="CK393" s="17">
        <v>390</v>
      </c>
      <c r="CL393" s="17">
        <f t="shared" si="167"/>
        <v>13.500736083509601</v>
      </c>
      <c r="CM393" s="17">
        <f t="shared" si="166"/>
        <v>-0.74659647063082946</v>
      </c>
      <c r="CN393" s="17">
        <f t="shared" si="168"/>
        <v>14.754520166082232</v>
      </c>
      <c r="CO393" s="17">
        <f t="shared" si="169"/>
        <v>-0.7343728088754583</v>
      </c>
    </row>
    <row r="394" spans="89:93" x14ac:dyDescent="0.2">
      <c r="CK394" s="17">
        <v>391</v>
      </c>
      <c r="CL394" s="17">
        <f t="shared" si="167"/>
        <v>13.696327655686183</v>
      </c>
      <c r="CM394" s="17">
        <f t="shared" si="166"/>
        <v>-0.9210853249537263</v>
      </c>
      <c r="CN394" s="17">
        <f t="shared" si="168"/>
        <v>14.993487630110721</v>
      </c>
      <c r="CO394" s="17">
        <f t="shared" si="169"/>
        <v>-0.90608340672524379</v>
      </c>
    </row>
    <row r="395" spans="89:93" x14ac:dyDescent="0.2">
      <c r="CK395" s="17">
        <v>392</v>
      </c>
      <c r="CL395" s="17">
        <f t="shared" si="167"/>
        <v>13.878761180107798</v>
      </c>
      <c r="CM395" s="17">
        <f t="shared" si="166"/>
        <v>-0.24864673368052145</v>
      </c>
      <c r="CN395" s="17">
        <f t="shared" si="168"/>
        <v>15.212893095432982</v>
      </c>
      <c r="CO395" s="17">
        <f t="shared" si="169"/>
        <v>-0.24461801209319636</v>
      </c>
    </row>
    <row r="396" spans="89:93" x14ac:dyDescent="0.2">
      <c r="CK396" s="17">
        <v>393</v>
      </c>
      <c r="CL396" s="17">
        <f t="shared" si="167"/>
        <v>14.04670477061844</v>
      </c>
      <c r="CM396" s="17">
        <f t="shared" si="166"/>
        <v>0.65266378394755531</v>
      </c>
      <c r="CN396" s="17">
        <f t="shared" si="168"/>
        <v>15.411314129130286</v>
      </c>
      <c r="CO396" s="17">
        <f t="shared" si="169"/>
        <v>0.64214373956563942</v>
      </c>
    </row>
    <row r="397" spans="89:93" x14ac:dyDescent="0.2">
      <c r="CK397" s="17">
        <v>394</v>
      </c>
      <c r="CL397" s="17">
        <f t="shared" si="167"/>
        <v>14.198886602299428</v>
      </c>
      <c r="CM397" s="17">
        <f t="shared" si="166"/>
        <v>0.95412030599159858</v>
      </c>
      <c r="CN397" s="17">
        <f t="shared" si="168"/>
        <v>15.587419589766071</v>
      </c>
      <c r="CO397" s="17">
        <f t="shared" si="169"/>
        <v>0.93882068337744262</v>
      </c>
    </row>
    <row r="398" spans="89:93" x14ac:dyDescent="0.2">
      <c r="CK398" s="17">
        <v>395</v>
      </c>
      <c r="CL398" s="17">
        <f t="shared" si="167"/>
        <v>14.334103087608881</v>
      </c>
      <c r="CM398" s="17">
        <f t="shared" si="166"/>
        <v>0.3783164944953224</v>
      </c>
      <c r="CN398" s="17">
        <f t="shared" si="168"/>
        <v>15.739977686751335</v>
      </c>
      <c r="CO398" s="17">
        <f t="shared" si="169"/>
        <v>0.37228134116187123</v>
      </c>
    </row>
    <row r="399" spans="89:93" x14ac:dyDescent="0.2">
      <c r="CK399" s="17">
        <v>396</v>
      </c>
      <c r="CL399" s="17">
        <f t="shared" si="167"/>
        <v>14.451226717154832</v>
      </c>
      <c r="CM399" s="17">
        <f t="shared" si="166"/>
        <v>-0.54555869931861278</v>
      </c>
      <c r="CN399" s="17">
        <f t="shared" si="168"/>
        <v>15.867863558663082</v>
      </c>
      <c r="CO399" s="17">
        <f t="shared" si="169"/>
        <v>-0.53690033477187871</v>
      </c>
    </row>
    <row r="400" spans="89:93" x14ac:dyDescent="0.2">
      <c r="CK400" s="17">
        <v>397</v>
      </c>
      <c r="CL400" s="17">
        <f t="shared" si="167"/>
        <v>14.549213518961079</v>
      </c>
      <c r="CM400" s="17">
        <f t="shared" si="166"/>
        <v>-0.9680709049673254</v>
      </c>
      <c r="CN400" s="17">
        <f t="shared" si="168"/>
        <v>15.970066327566297</v>
      </c>
      <c r="CO400" s="17">
        <f t="shared" si="169"/>
        <v>-0.95278578800722791</v>
      </c>
    </row>
    <row r="401" spans="89:93" x14ac:dyDescent="0.2">
      <c r="CK401" s="17">
        <v>398</v>
      </c>
      <c r="CL401" s="17">
        <f t="shared" si="167"/>
        <v>14.627110092174991</v>
      </c>
      <c r="CM401" s="17">
        <f t="shared" si="166"/>
        <v>-0.50053516448935753</v>
      </c>
      <c r="CN401" s="17">
        <f t="shared" si="168"/>
        <v>16.045695589118857</v>
      </c>
      <c r="CO401" s="17">
        <f t="shared" si="169"/>
        <v>-0.49267250905125859</v>
      </c>
    </row>
    <row r="402" spans="89:93" x14ac:dyDescent="0.2">
      <c r="CK402" s="17">
        <v>399</v>
      </c>
      <c r="CL402" s="17">
        <f t="shared" si="167"/>
        <v>14.684060173497254</v>
      </c>
      <c r="CM402" s="17">
        <f t="shared" si="166"/>
        <v>0.42741677023280278</v>
      </c>
      <c r="CN402" s="17">
        <f t="shared" si="168"/>
        <v>16.093987301180967</v>
      </c>
      <c r="CO402" s="17">
        <f t="shared" si="169"/>
        <v>0.42073694553848612</v>
      </c>
    </row>
    <row r="403" spans="89:93" x14ac:dyDescent="0.2">
      <c r="CK403" s="17">
        <v>400</v>
      </c>
      <c r="CL403" s="17">
        <f t="shared" si="167"/>
        <v>14.719310697172734</v>
      </c>
      <c r="CM403" s="17">
        <f t="shared" si="166"/>
        <v>0.96263870282077924</v>
      </c>
      <c r="CN403" s="17">
        <f t="shared" si="168"/>
        <v>16.114309036791568</v>
      </c>
      <c r="CO403" s="17">
        <f t="shared" si="169"/>
        <v>0.94767078276096628</v>
      </c>
    </row>
  </sheetData>
  <phoneticPr fontId="1" type="noConversion"/>
  <pageMargins left="0.75" right="0.75" top="1" bottom="1" header="0.5" footer="0.5"/>
  <pageSetup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5</xdr:col>
                    <xdr:colOff>76200</xdr:colOff>
                    <xdr:row>1</xdr:row>
                    <xdr:rowOff>104775</xdr:rowOff>
                  </from>
                  <to>
                    <xdr:col>8</xdr:col>
                    <xdr:colOff>114300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croll Bar 2">
              <controlPr defaultSize="0" autoPict="0">
                <anchor moveWithCells="1">
                  <from>
                    <xdr:col>5</xdr:col>
                    <xdr:colOff>76200</xdr:colOff>
                    <xdr:row>3</xdr:row>
                    <xdr:rowOff>123825</xdr:rowOff>
                  </from>
                  <to>
                    <xdr:col>8</xdr:col>
                    <xdr:colOff>104775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croll Bar 3">
              <controlPr defaultSize="0" autoPict="0">
                <anchor moveWithCells="1">
                  <from>
                    <xdr:col>5</xdr:col>
                    <xdr:colOff>85725</xdr:colOff>
                    <xdr:row>5</xdr:row>
                    <xdr:rowOff>114300</xdr:rowOff>
                  </from>
                  <to>
                    <xdr:col>8</xdr:col>
                    <xdr:colOff>114300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Edward M. Pogozelski</dc:creator>
  <cp:lastModifiedBy>Edward Pogozelski</cp:lastModifiedBy>
  <dcterms:created xsi:type="dcterms:W3CDTF">2020-04-11T22:15:58Z</dcterms:created>
  <dcterms:modified xsi:type="dcterms:W3CDTF">2020-04-22T13:15:08Z</dcterms:modified>
</cp:coreProperties>
</file>